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bookViews>
    <workbookView xWindow="-120" yWindow="-120" windowWidth="29040" windowHeight="15840" tabRatio="856" firstSheet="2" activeTab="16"/>
  </bookViews>
  <sheets>
    <sheet name="ĪUD" sheetId="18" r:id="rId1"/>
    <sheet name="Kastanītis" sheetId="3" r:id="rId2"/>
    <sheet name="Priedīte" sheetId="4" r:id="rId3"/>
    <sheet name="Saulīte" sheetId="5" r:id="rId4"/>
    <sheet name="Vidusskola" sheetId="2" r:id="rId5"/>
    <sheet name="Ģimnāzija" sheetId="1" r:id="rId6"/>
    <sheet name="BJC" sheetId="10" r:id="rId7"/>
    <sheet name="Mākslas skola" sheetId="7" r:id="rId8"/>
    <sheet name="Mūzikas skola" sheetId="8" r:id="rId9"/>
    <sheet name="Sporta skola" sheetId="9" r:id="rId10"/>
    <sheet name="Smeceres sils" sheetId="13" r:id="rId11"/>
    <sheet name="Kultūras nams" sheetId="20" r:id="rId12"/>
    <sheet name="Bibliotēka" sheetId="11" r:id="rId13"/>
    <sheet name="Muzejs" sheetId="14" r:id="rId14"/>
    <sheet name="Sociālais dienests" sheetId="23" r:id="rId15"/>
    <sheet name="Bāriņtiesa" sheetId="19" r:id="rId16"/>
    <sheet name="Centrālā administrācija" sheetId="24" r:id="rId17"/>
    <sheet name="Centrālā administrācija INFO" sheetId="27" r:id="rId1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0" l="1"/>
  <c r="F18" i="2" l="1"/>
  <c r="F15" i="2"/>
  <c r="K41" i="24"/>
  <c r="F64" i="27"/>
  <c r="K76" i="27"/>
  <c r="L76" i="27" s="1"/>
  <c r="F76" i="27"/>
  <c r="N75" i="27"/>
  <c r="M75" i="27"/>
  <c r="K75" i="27"/>
  <c r="F75" i="27"/>
  <c r="F74" i="27"/>
  <c r="N73" i="27"/>
  <c r="M73" i="27"/>
  <c r="K73" i="27"/>
  <c r="F73" i="27"/>
  <c r="N72" i="27"/>
  <c r="M72" i="27"/>
  <c r="K72" i="27"/>
  <c r="F72" i="27"/>
  <c r="K70" i="27"/>
  <c r="L70" i="27" s="1"/>
  <c r="F70" i="27"/>
  <c r="K69" i="27"/>
  <c r="L69" i="27" s="1"/>
  <c r="F69" i="27"/>
  <c r="K68" i="27"/>
  <c r="L68" i="27" s="1"/>
  <c r="F68" i="27"/>
  <c r="K67" i="27"/>
  <c r="L67" i="27" s="1"/>
  <c r="M67" i="27" s="1"/>
  <c r="F67" i="27"/>
  <c r="N66" i="27"/>
  <c r="M66" i="27"/>
  <c r="K66" i="27"/>
  <c r="F66" i="27"/>
  <c r="N65" i="27"/>
  <c r="M65" i="27"/>
  <c r="K65" i="27"/>
  <c r="F65" i="27"/>
  <c r="K63" i="27"/>
  <c r="L63" i="27" s="1"/>
  <c r="F63" i="27"/>
  <c r="N62" i="27"/>
  <c r="M62" i="27"/>
  <c r="K62" i="27"/>
  <c r="F62" i="27"/>
  <c r="K60" i="27"/>
  <c r="L60" i="27" s="1"/>
  <c r="F60" i="27"/>
  <c r="K59" i="27"/>
  <c r="L59" i="27" s="1"/>
  <c r="F59" i="27"/>
  <c r="N58" i="27"/>
  <c r="M58" i="27"/>
  <c r="K58" i="27"/>
  <c r="F58" i="27"/>
  <c r="N57" i="27"/>
  <c r="M57" i="27"/>
  <c r="K57" i="27"/>
  <c r="F57" i="27"/>
  <c r="N56" i="27"/>
  <c r="M56" i="27"/>
  <c r="K56" i="27"/>
  <c r="F56" i="27"/>
  <c r="K54" i="27"/>
  <c r="L54" i="27" s="1"/>
  <c r="F54" i="27"/>
  <c r="N53" i="27"/>
  <c r="M53" i="27"/>
  <c r="K53" i="27"/>
  <c r="F53" i="27"/>
  <c r="N52" i="27"/>
  <c r="M52" i="27"/>
  <c r="K52" i="27"/>
  <c r="F52" i="27"/>
  <c r="K51" i="27"/>
  <c r="L51" i="27" s="1"/>
  <c r="F51" i="27"/>
  <c r="N50" i="27"/>
  <c r="M50" i="27"/>
  <c r="K50" i="27"/>
  <c r="F50" i="27"/>
  <c r="N49" i="27"/>
  <c r="M49" i="27"/>
  <c r="K49" i="27"/>
  <c r="F49" i="27"/>
  <c r="N48" i="27"/>
  <c r="M48" i="27"/>
  <c r="K48" i="27"/>
  <c r="F48" i="27"/>
  <c r="K47" i="27"/>
  <c r="L47" i="27" s="1"/>
  <c r="F47" i="27"/>
  <c r="K46" i="27"/>
  <c r="L46" i="27" s="1"/>
  <c r="F46" i="27"/>
  <c r="N44" i="27"/>
  <c r="M44" i="27"/>
  <c r="K44" i="27"/>
  <c r="F44" i="27"/>
  <c r="N43" i="27"/>
  <c r="M43" i="27"/>
  <c r="K43" i="27"/>
  <c r="F43" i="27"/>
  <c r="N42" i="27"/>
  <c r="M42" i="27"/>
  <c r="K42" i="27"/>
  <c r="F42" i="27"/>
  <c r="F40" i="27"/>
  <c r="N39" i="27"/>
  <c r="M39" i="27"/>
  <c r="K39" i="27"/>
  <c r="F39" i="27"/>
  <c r="N38" i="27"/>
  <c r="M38" i="27"/>
  <c r="K38" i="27"/>
  <c r="F38" i="27"/>
  <c r="N37" i="27"/>
  <c r="M37" i="27"/>
  <c r="K37" i="27"/>
  <c r="F37" i="27"/>
  <c r="N36" i="27"/>
  <c r="M36" i="27"/>
  <c r="K36" i="27"/>
  <c r="F36" i="27"/>
  <c r="N35" i="27"/>
  <c r="M35" i="27"/>
  <c r="K35" i="27"/>
  <c r="F35" i="27"/>
  <c r="M33" i="27"/>
  <c r="K33" i="27"/>
  <c r="F33" i="27"/>
  <c r="K32" i="27"/>
  <c r="L32" i="27" s="1"/>
  <c r="F32" i="27"/>
  <c r="N31" i="27"/>
  <c r="N30" i="27"/>
  <c r="K30" i="27"/>
  <c r="F30" i="27"/>
  <c r="M29" i="27"/>
  <c r="K28" i="27"/>
  <c r="L28" i="27" s="1"/>
  <c r="F28" i="27"/>
  <c r="K27" i="27"/>
  <c r="L27" i="27" s="1"/>
  <c r="F27" i="27"/>
  <c r="N26" i="27"/>
  <c r="M26" i="27"/>
  <c r="K26" i="27"/>
  <c r="F26" i="27"/>
  <c r="N25" i="27"/>
  <c r="M25" i="27"/>
  <c r="K25" i="27"/>
  <c r="F25" i="27"/>
  <c r="K23" i="27"/>
  <c r="L23" i="27" s="1"/>
  <c r="F23" i="27"/>
  <c r="K22" i="27"/>
  <c r="L22" i="27" s="1"/>
  <c r="N22" i="27" s="1"/>
  <c r="F22" i="27"/>
  <c r="N21" i="27"/>
  <c r="M21" i="27"/>
  <c r="K21" i="27"/>
  <c r="F21" i="27"/>
  <c r="N20" i="27"/>
  <c r="M20" i="27"/>
  <c r="K20" i="27"/>
  <c r="F20" i="27"/>
  <c r="N19" i="27"/>
  <c r="M19" i="27"/>
  <c r="K19" i="27"/>
  <c r="F19" i="27"/>
  <c r="N18" i="27"/>
  <c r="M18" i="27"/>
  <c r="K18" i="27"/>
  <c r="F18" i="27"/>
  <c r="N17" i="27"/>
  <c r="M17" i="27"/>
  <c r="K17" i="27"/>
  <c r="F17" i="27"/>
  <c r="N16" i="27"/>
  <c r="M16" i="27"/>
  <c r="K16" i="27"/>
  <c r="F16" i="27"/>
  <c r="K15" i="27"/>
  <c r="L15" i="27" s="1"/>
  <c r="F15" i="27"/>
  <c r="N13" i="27"/>
  <c r="M13" i="27"/>
  <c r="K13" i="27"/>
  <c r="F13" i="27"/>
  <c r="K12" i="27"/>
  <c r="L12" i="27" s="1"/>
  <c r="F12" i="27"/>
  <c r="K11" i="27"/>
  <c r="L11" i="27" s="1"/>
  <c r="F11" i="27"/>
  <c r="K10" i="27"/>
  <c r="L10" i="27" s="1"/>
  <c r="N10" i="27" s="1"/>
  <c r="F10" i="27"/>
  <c r="K8" i="27"/>
  <c r="L8" i="27" s="1"/>
  <c r="K6" i="27"/>
  <c r="L6" i="27" s="1"/>
  <c r="F6" i="27"/>
  <c r="M5" i="27"/>
  <c r="K5" i="27"/>
  <c r="F5" i="27"/>
  <c r="K4" i="27"/>
  <c r="F4" i="27"/>
  <c r="F78" i="27" l="1"/>
  <c r="N27" i="27"/>
  <c r="M27" i="27"/>
  <c r="M28" i="27"/>
  <c r="N28" i="27"/>
  <c r="N46" i="27"/>
  <c r="M46" i="27"/>
  <c r="N70" i="27"/>
  <c r="M70" i="27"/>
  <c r="M60" i="27"/>
  <c r="N60" i="27"/>
  <c r="N63" i="27"/>
  <c r="M63" i="27"/>
  <c r="N47" i="27"/>
  <c r="M47" i="27"/>
  <c r="N54" i="27"/>
  <c r="M54" i="27"/>
  <c r="M68" i="27"/>
  <c r="N68" i="27"/>
  <c r="N6" i="27"/>
  <c r="M6" i="27"/>
  <c r="N11" i="27"/>
  <c r="M11" i="27"/>
  <c r="N32" i="27"/>
  <c r="M32" i="27"/>
  <c r="N8" i="27"/>
  <c r="M8" i="27"/>
  <c r="M23" i="27"/>
  <c r="N23" i="27"/>
  <c r="M51" i="27"/>
  <c r="N51" i="27"/>
  <c r="M69" i="27"/>
  <c r="N69" i="27"/>
  <c r="N76" i="27"/>
  <c r="M76" i="27"/>
  <c r="N12" i="27"/>
  <c r="M12" i="27"/>
  <c r="N15" i="27"/>
  <c r="M15" i="27"/>
  <c r="N59" i="27"/>
  <c r="M59" i="27"/>
  <c r="N67" i="27"/>
  <c r="M10" i="27"/>
  <c r="M22" i="27"/>
  <c r="N78" i="27" l="1"/>
  <c r="O78" i="27" s="1"/>
  <c r="D78" i="24" l="1"/>
  <c r="K6" i="24"/>
  <c r="K7" i="24"/>
  <c r="K9" i="24"/>
  <c r="K11" i="24"/>
  <c r="K12" i="24"/>
  <c r="K13" i="24"/>
  <c r="K14" i="24"/>
  <c r="K16" i="24"/>
  <c r="K17" i="24"/>
  <c r="K18" i="24"/>
  <c r="K19" i="24"/>
  <c r="K20" i="24"/>
  <c r="K21" i="24"/>
  <c r="K22" i="24"/>
  <c r="K23" i="24"/>
  <c r="K24" i="24"/>
  <c r="K26" i="24"/>
  <c r="K27" i="24"/>
  <c r="K28" i="24"/>
  <c r="K29" i="24"/>
  <c r="K31" i="24"/>
  <c r="K33" i="24"/>
  <c r="K34" i="24"/>
  <c r="K36" i="24"/>
  <c r="K37" i="24"/>
  <c r="K38" i="24"/>
  <c r="K39" i="24"/>
  <c r="K40" i="24"/>
  <c r="K43" i="24"/>
  <c r="K44" i="24"/>
  <c r="K45" i="24"/>
  <c r="K47" i="24"/>
  <c r="K48" i="24"/>
  <c r="K49" i="24"/>
  <c r="K50" i="24"/>
  <c r="K51" i="24"/>
  <c r="K52" i="24"/>
  <c r="K53" i="24"/>
  <c r="K54" i="24"/>
  <c r="K55" i="24"/>
  <c r="K57" i="24"/>
  <c r="K58" i="24"/>
  <c r="K59" i="24"/>
  <c r="K60" i="24"/>
  <c r="K61" i="24"/>
  <c r="K63" i="24"/>
  <c r="K64" i="24"/>
  <c r="K65" i="24"/>
  <c r="K66" i="24"/>
  <c r="K67" i="24"/>
  <c r="K68" i="24"/>
  <c r="K69" i="24"/>
  <c r="K70" i="24"/>
  <c r="K71" i="24"/>
  <c r="K73" i="24"/>
  <c r="K74" i="24"/>
  <c r="K75" i="24"/>
  <c r="K76" i="24"/>
  <c r="K77" i="24"/>
  <c r="K5" i="24"/>
  <c r="F65" i="24"/>
  <c r="F77" i="24"/>
  <c r="F76" i="24"/>
  <c r="F75" i="24"/>
  <c r="F74" i="24"/>
  <c r="F73" i="24"/>
  <c r="F71" i="24"/>
  <c r="F70" i="24"/>
  <c r="F69" i="24"/>
  <c r="F68" i="24"/>
  <c r="F67" i="24"/>
  <c r="F66" i="24"/>
  <c r="F64" i="24"/>
  <c r="F63" i="24"/>
  <c r="F61" i="24"/>
  <c r="F60" i="24"/>
  <c r="F59" i="24"/>
  <c r="F58" i="24"/>
  <c r="F57" i="24"/>
  <c r="F55" i="24"/>
  <c r="F54" i="24"/>
  <c r="F53" i="24"/>
  <c r="F52" i="24"/>
  <c r="F51" i="24"/>
  <c r="F50" i="24"/>
  <c r="F49" i="24"/>
  <c r="F48" i="24"/>
  <c r="F47" i="24"/>
  <c r="F45" i="24"/>
  <c r="F44" i="24"/>
  <c r="F43" i="24"/>
  <c r="F41" i="24"/>
  <c r="F40" i="24"/>
  <c r="F39" i="24"/>
  <c r="F38" i="24"/>
  <c r="F37" i="24"/>
  <c r="F36" i="24"/>
  <c r="F34" i="24"/>
  <c r="F33" i="24"/>
  <c r="F31" i="24"/>
  <c r="F29" i="24"/>
  <c r="F28" i="24"/>
  <c r="F27" i="24"/>
  <c r="F26" i="24"/>
  <c r="F24" i="24"/>
  <c r="F23" i="24"/>
  <c r="F22" i="24"/>
  <c r="F21" i="24"/>
  <c r="F20" i="24"/>
  <c r="F19" i="24"/>
  <c r="F18" i="24"/>
  <c r="F17" i="24"/>
  <c r="F16" i="24"/>
  <c r="F14" i="24"/>
  <c r="F13" i="24"/>
  <c r="F12" i="24"/>
  <c r="F11" i="24"/>
  <c r="F9" i="24"/>
  <c r="F7" i="24"/>
  <c r="F6" i="24"/>
  <c r="F5" i="24"/>
  <c r="F78" i="24" l="1"/>
  <c r="D19" i="23"/>
  <c r="F5" i="23"/>
  <c r="F6" i="23"/>
  <c r="F7" i="23"/>
  <c r="F8" i="23"/>
  <c r="F9" i="23"/>
  <c r="F10" i="23"/>
  <c r="F11" i="23"/>
  <c r="F12" i="23"/>
  <c r="F13" i="23"/>
  <c r="F14" i="23"/>
  <c r="F4" i="23"/>
  <c r="F19" i="23" l="1"/>
  <c r="D42" i="20"/>
  <c r="D17" i="20"/>
  <c r="D47" i="20"/>
  <c r="F14" i="20"/>
  <c r="F12" i="20"/>
  <c r="F11" i="20"/>
  <c r="F8" i="20"/>
  <c r="F7" i="20"/>
  <c r="F15" i="20"/>
  <c r="F16" i="20"/>
  <c r="F6" i="20"/>
  <c r="F5" i="20"/>
  <c r="F4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42" i="20" l="1"/>
  <c r="F17" i="20"/>
  <c r="D17" i="1"/>
  <c r="D20" i="2"/>
  <c r="F19" i="2"/>
  <c r="F13" i="2"/>
  <c r="D12" i="4" l="1"/>
  <c r="D12" i="3"/>
  <c r="D23" i="14" l="1"/>
  <c r="D12" i="8"/>
  <c r="D8" i="10"/>
  <c r="F16" i="5"/>
  <c r="F17" i="5"/>
  <c r="F18" i="5"/>
  <c r="F19" i="5"/>
  <c r="F20" i="5"/>
  <c r="F21" i="5"/>
  <c r="D22" i="5"/>
  <c r="D14" i="5"/>
  <c r="F30" i="18"/>
  <c r="D30" i="18"/>
  <c r="D26" i="18"/>
  <c r="F22" i="5" l="1"/>
  <c r="D9" i="19" l="1"/>
  <c r="F8" i="19"/>
  <c r="F7" i="19"/>
  <c r="F6" i="19"/>
  <c r="F4" i="19"/>
  <c r="F9" i="19" l="1"/>
  <c r="F24" i="18" l="1"/>
  <c r="F13" i="18"/>
  <c r="F12" i="18"/>
  <c r="F11" i="18"/>
  <c r="F9" i="18"/>
  <c r="F6" i="18"/>
  <c r="F5" i="18"/>
  <c r="F4" i="18"/>
  <c r="F26" i="18" l="1"/>
  <c r="F14" i="1" l="1"/>
  <c r="F15" i="1"/>
  <c r="F22" i="14" l="1"/>
  <c r="F21" i="14"/>
  <c r="F20" i="14"/>
  <c r="F17" i="14"/>
  <c r="F19" i="14"/>
  <c r="F18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D9" i="13"/>
  <c r="F4" i="13"/>
  <c r="D12" i="11"/>
  <c r="F11" i="11"/>
  <c r="F10" i="11"/>
  <c r="F9" i="11"/>
  <c r="F8" i="11"/>
  <c r="F7" i="11"/>
  <c r="F6" i="11"/>
  <c r="F5" i="11"/>
  <c r="F4" i="11"/>
  <c r="F7" i="10"/>
  <c r="F6" i="10"/>
  <c r="F5" i="10"/>
  <c r="F4" i="10"/>
  <c r="D17" i="9"/>
  <c r="F16" i="9"/>
  <c r="F11" i="9"/>
  <c r="F15" i="9"/>
  <c r="F14" i="9"/>
  <c r="F13" i="9"/>
  <c r="F10" i="9"/>
  <c r="F12" i="9"/>
  <c r="F9" i="9"/>
  <c r="F8" i="9"/>
  <c r="F7" i="9"/>
  <c r="F6" i="9"/>
  <c r="F5" i="9"/>
  <c r="F4" i="9"/>
  <c r="F11" i="8"/>
  <c r="F10" i="8"/>
  <c r="F9" i="8"/>
  <c r="F8" i="8"/>
  <c r="F7" i="8"/>
  <c r="F6" i="8"/>
  <c r="F5" i="8"/>
  <c r="F4" i="8"/>
  <c r="D6" i="7"/>
  <c r="F5" i="7"/>
  <c r="F4" i="7"/>
  <c r="F13" i="5"/>
  <c r="F12" i="5"/>
  <c r="F11" i="5"/>
  <c r="F10" i="5"/>
  <c r="F9" i="5"/>
  <c r="F8" i="5"/>
  <c r="F7" i="5"/>
  <c r="F6" i="5"/>
  <c r="F5" i="5"/>
  <c r="F4" i="5"/>
  <c r="F11" i="4"/>
  <c r="F8" i="4"/>
  <c r="F9" i="4"/>
  <c r="F10" i="4"/>
  <c r="F4" i="4"/>
  <c r="F7" i="4"/>
  <c r="F5" i="4"/>
  <c r="F6" i="4"/>
  <c r="F11" i="3"/>
  <c r="F10" i="3"/>
  <c r="F4" i="3"/>
  <c r="F8" i="3"/>
  <c r="F9" i="3"/>
  <c r="F7" i="3"/>
  <c r="F5" i="3"/>
  <c r="F6" i="3"/>
  <c r="F17" i="2"/>
  <c r="F16" i="2"/>
  <c r="F14" i="2"/>
  <c r="F12" i="2"/>
  <c r="F11" i="2"/>
  <c r="F10" i="2"/>
  <c r="F9" i="2"/>
  <c r="F8" i="2"/>
  <c r="F7" i="2"/>
  <c r="F6" i="2"/>
  <c r="F5" i="2"/>
  <c r="F4" i="2"/>
  <c r="F16" i="1"/>
  <c r="F13" i="1"/>
  <c r="F12" i="1"/>
  <c r="F11" i="1"/>
  <c r="F10" i="1"/>
  <c r="F9" i="1"/>
  <c r="F8" i="1"/>
  <c r="F7" i="1"/>
  <c r="F6" i="1"/>
  <c r="F5" i="1"/>
  <c r="F17" i="1" l="1"/>
  <c r="F20" i="2"/>
  <c r="F12" i="4"/>
  <c r="F12" i="3"/>
  <c r="F9" i="13"/>
  <c r="F8" i="10"/>
  <c r="F23" i="14"/>
  <c r="F12" i="8"/>
  <c r="F14" i="5"/>
  <c r="F6" i="7"/>
  <c r="F12" i="11"/>
  <c r="F17" i="9"/>
</calcChain>
</file>

<file path=xl/comments1.xml><?xml version="1.0" encoding="utf-8"?>
<comments xmlns="http://schemas.openxmlformats.org/spreadsheetml/2006/main">
  <authors>
    <author>DinaB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1</t>
        </r>
      </text>
    </comment>
  </commentList>
</comments>
</file>

<file path=xl/comments2.xml><?xml version="1.0" encoding="utf-8"?>
<comments xmlns="http://schemas.openxmlformats.org/spreadsheetml/2006/main">
  <authors>
    <author>AijaK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Ja ir procenti pret max noteikto ir mazāki par 80%, tad rēķina 80% no max apmēra.
Ja ir procenti pret max noteikto ir lielāki par 80% tad rēķina ar esošajiem procentiem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Maināms pēc nepieciešamības</t>
        </r>
      </text>
    </comment>
  </commentList>
</comments>
</file>

<file path=xl/sharedStrings.xml><?xml version="1.0" encoding="utf-8"?>
<sst xmlns="http://schemas.openxmlformats.org/spreadsheetml/2006/main" count="1560" uniqueCount="498">
  <si>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</si>
  <si>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</si>
  <si>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</si>
  <si>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</si>
  <si>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</si>
  <si>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</si>
  <si>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Direktora vietnieks saimnieciskajā darbā</t>
  </si>
  <si>
    <t>1345 09</t>
  </si>
  <si>
    <t>Lietvedis</t>
  </si>
  <si>
    <t>3341 04</t>
  </si>
  <si>
    <t>Fizikas un ķīmijas laborants</t>
  </si>
  <si>
    <t>3111 08</t>
  </si>
  <si>
    <t>Dabaszinātņu laborants</t>
  </si>
  <si>
    <t>3141 02</t>
  </si>
  <si>
    <t>Informācijas vadības speciālists</t>
  </si>
  <si>
    <t>3512 04</t>
  </si>
  <si>
    <t>Apkopējs</t>
  </si>
  <si>
    <t>9112 01</t>
  </si>
  <si>
    <t>Dežurants</t>
  </si>
  <si>
    <t>9629 05</t>
  </si>
  <si>
    <t>Kopētājs</t>
  </si>
  <si>
    <t>4415 02</t>
  </si>
  <si>
    <t>Ēkas sargs</t>
  </si>
  <si>
    <t>5414 04</t>
  </si>
  <si>
    <t>Internāta, dienesta viesnīcas dežurants</t>
  </si>
  <si>
    <t>Dienesta viesnīcas administrators</t>
  </si>
  <si>
    <t>4224 02</t>
  </si>
  <si>
    <t xml:space="preserve">Direktora vietnieks saimnieciskajā darbā </t>
  </si>
  <si>
    <t>Galvenais lietvedis</t>
  </si>
  <si>
    <t xml:space="preserve">
Lietvedis</t>
  </si>
  <si>
    <t>Informācijas tīkla pārzinis-kopētājs</t>
  </si>
  <si>
    <t>3514 01; 4415 02</t>
  </si>
  <si>
    <t>4411 02</t>
  </si>
  <si>
    <t>Pirmsskolas iestāžu un skolu māsa</t>
  </si>
  <si>
    <t>2221 34</t>
  </si>
  <si>
    <t>Garderobists</t>
  </si>
  <si>
    <t>9629 03</t>
  </si>
  <si>
    <t>Vadītājs</t>
  </si>
  <si>
    <t>Pirmsskolas skolotāja palīgs</t>
  </si>
  <si>
    <t>5312 01</t>
  </si>
  <si>
    <t>5151 11; 4321 03</t>
  </si>
  <si>
    <t>Pavārs</t>
  </si>
  <si>
    <t>5120 02</t>
  </si>
  <si>
    <t>Vecākais pavārs</t>
  </si>
  <si>
    <t>5120 01</t>
  </si>
  <si>
    <t>Šuvējs</t>
  </si>
  <si>
    <t>7531 01</t>
  </si>
  <si>
    <t>Veļas noliktavas pārzinis</t>
  </si>
  <si>
    <t>9121 03</t>
  </si>
  <si>
    <t>Veļas pārzinis</t>
  </si>
  <si>
    <t>Nakts aukle</t>
  </si>
  <si>
    <t>5311 01</t>
  </si>
  <si>
    <t>Noliktavas pārzinis</t>
  </si>
  <si>
    <t>4321 03</t>
  </si>
  <si>
    <t>Šuvējs, veļas pārzinis</t>
  </si>
  <si>
    <t>7531 01; 9121 03</t>
  </si>
  <si>
    <t>Peldbaseina administrators</t>
  </si>
  <si>
    <t>5151 01</t>
  </si>
  <si>
    <t>Veļas mazgātājas</t>
  </si>
  <si>
    <t>9121 01</t>
  </si>
  <si>
    <t>Saimniecības pārzinis, automobiļa vadītājs</t>
  </si>
  <si>
    <t>5151 11; 8322 01</t>
  </si>
  <si>
    <t>Pavāra palīgs</t>
  </si>
  <si>
    <t>9412 01</t>
  </si>
  <si>
    <t>Zāles administrators</t>
  </si>
  <si>
    <t>5120 06</t>
  </si>
  <si>
    <t xml:space="preserve">Kopā </t>
  </si>
  <si>
    <t>Direktors</t>
  </si>
  <si>
    <t>Saimniecības pārzinis   </t>
  </si>
  <si>
    <t>5151 11</t>
  </si>
  <si>
    <t>Jauniešu pūtēju orķestra diriģents</t>
  </si>
  <si>
    <t>2652 17</t>
  </si>
  <si>
    <t>Jauniešu pūtēju orķestra koncertmeistars</t>
  </si>
  <si>
    <t>2652 25</t>
  </si>
  <si>
    <t>Kamerorķestra koncertmeistars</t>
  </si>
  <si>
    <t xml:space="preserve">Apkopējs </t>
  </si>
  <si>
    <t>9112 02</t>
  </si>
  <si>
    <t>Saimnieciskās daļas vadītājs</t>
  </si>
  <si>
    <t>5151 03</t>
  </si>
  <si>
    <t>Izglītības iestādes bibliotekārs, kopētājs</t>
  </si>
  <si>
    <t>2622 07; 2320 02</t>
  </si>
  <si>
    <t>Saimniecības daļas vadītājs</t>
  </si>
  <si>
    <t>1431 03</t>
  </si>
  <si>
    <t>Uzraugs, strādnieks sporta centrā</t>
  </si>
  <si>
    <t>9629 04; 9329 09</t>
  </si>
  <si>
    <t>Apkopējs, palīgstrādnieks</t>
  </si>
  <si>
    <t>9112 01; 9313 02</t>
  </si>
  <si>
    <t>3422 03</t>
  </si>
  <si>
    <t>Frobola treneris (pieaugušo)</t>
  </si>
  <si>
    <t>Strādnieks āra sporta laukumos</t>
  </si>
  <si>
    <t>9329 09</t>
  </si>
  <si>
    <t>Volejbola treneris (pieaugušo)</t>
  </si>
  <si>
    <t>Ložu šaušanas treneris</t>
  </si>
  <si>
    <t>BMX treneris (jauniešu)</t>
  </si>
  <si>
    <t>Skeitparka  pārzinis</t>
  </si>
  <si>
    <t>5151 06</t>
  </si>
  <si>
    <t>Basketbola treneris</t>
  </si>
  <si>
    <t>Jaunatnes darbinieks</t>
  </si>
  <si>
    <t>2422 57</t>
  </si>
  <si>
    <t>Ēkas dežurants</t>
  </si>
  <si>
    <t>Saimniecības vadītājs</t>
  </si>
  <si>
    <t>1349 34</t>
  </si>
  <si>
    <t>Galvenais bibliotekārs-metodiķis-eksperts</t>
  </si>
  <si>
    <t>2622 02</t>
  </si>
  <si>
    <t>Resursu un datu pārvaldības nodaļas vadītājs</t>
  </si>
  <si>
    <t>1349 32</t>
  </si>
  <si>
    <t>Galvenais bibliotekārs</t>
  </si>
  <si>
    <t>Pakalpojumu nodaļas vadītājs-datorklases administrators</t>
  </si>
  <si>
    <t>1349 32; 3433 02</t>
  </si>
  <si>
    <t>Bērnu literatūras nodaļas vadītājs</t>
  </si>
  <si>
    <t>Kopā</t>
  </si>
  <si>
    <t>Diriģents</t>
  </si>
  <si>
    <t>2652 01</t>
  </si>
  <si>
    <t>Kormeistars</t>
  </si>
  <si>
    <t>2652 21</t>
  </si>
  <si>
    <t>Koncertmeistars</t>
  </si>
  <si>
    <t>Orķestra diriģents</t>
  </si>
  <si>
    <t>Orķestra koncertmeistars</t>
  </si>
  <si>
    <t>2652 03</t>
  </si>
  <si>
    <t>Folkloras kopas vadītājs</t>
  </si>
  <si>
    <t>2652 27</t>
  </si>
  <si>
    <t>Interešu pulciņa vadtājs</t>
  </si>
  <si>
    <t>3435 28</t>
  </si>
  <si>
    <t>Ansambļa vadītājs</t>
  </si>
  <si>
    <t>2652 18</t>
  </si>
  <si>
    <t>Deju ansambļa vadītājs</t>
  </si>
  <si>
    <t>2653 11</t>
  </si>
  <si>
    <t>Deju kolektīva vadītājs</t>
  </si>
  <si>
    <t>2653 12</t>
  </si>
  <si>
    <t>1431 01</t>
  </si>
  <si>
    <t>Direktora vietnieks</t>
  </si>
  <si>
    <t>1431 02</t>
  </si>
  <si>
    <t>Mākslinieciskās daļas vadītājs</t>
  </si>
  <si>
    <t>2651 10</t>
  </si>
  <si>
    <t>Lietvedis- uzskaitvedis</t>
  </si>
  <si>
    <t>3341 04; 4311 03</t>
  </si>
  <si>
    <t>Kasieris</t>
  </si>
  <si>
    <t>4311 02</t>
  </si>
  <si>
    <t>Skaņu operators</t>
  </si>
  <si>
    <t>3521 11</t>
  </si>
  <si>
    <t>Elektriķis, gaismotājs</t>
  </si>
  <si>
    <t>7411 01;
7411 04</t>
  </si>
  <si>
    <t>Tērpu pārzinis</t>
  </si>
  <si>
    <t>Garderobists –dežurants</t>
  </si>
  <si>
    <t>9629 03; 9629 05</t>
  </si>
  <si>
    <t>Kinoteātris "Vidzeme"</t>
  </si>
  <si>
    <t>Kino sistēmu un tehniskais speciālists</t>
  </si>
  <si>
    <t>7421 08</t>
  </si>
  <si>
    <t>Administrators</t>
  </si>
  <si>
    <t>Administrators-lietvedis</t>
  </si>
  <si>
    <t>5151 01;
3341 04</t>
  </si>
  <si>
    <t>Traktortehnikas vadītājs</t>
  </si>
  <si>
    <t>8341 06</t>
  </si>
  <si>
    <t>Kultūrvēstures nodaļas vadītājs</t>
  </si>
  <si>
    <t>1431 11</t>
  </si>
  <si>
    <t>Zinātniski izglītojošā darba nodaļas vadītājs</t>
  </si>
  <si>
    <t>2621 11</t>
  </si>
  <si>
    <t>Galvenais krājuma glabātājs-Nacionālā muzeja krājuma kopkataloga administrators</t>
  </si>
  <si>
    <t>2621 10;
2522 31</t>
  </si>
  <si>
    <t>Krājumu glabātājs</t>
  </si>
  <si>
    <t>2621 03</t>
  </si>
  <si>
    <t>Krājumu glabātājs (Sarkaņi)</t>
  </si>
  <si>
    <t>Vēsturnieks</t>
  </si>
  <si>
    <t>2633 02</t>
  </si>
  <si>
    <t>Restaurators</t>
  </si>
  <si>
    <t>2651 34</t>
  </si>
  <si>
    <t>Vadošais pētnieks</t>
  </si>
  <si>
    <t>2111 01</t>
  </si>
  <si>
    <t>Mākslas izstāžu kurators</t>
  </si>
  <si>
    <t>2621 05</t>
  </si>
  <si>
    <t>Muzeja uzraugs, ieejas biļešu kasieris</t>
  </si>
  <si>
    <t>5419 12</t>
  </si>
  <si>
    <t>Dziesmu svētku skolas vadītājs</t>
  </si>
  <si>
    <t>3435 23</t>
  </si>
  <si>
    <t>Arhivārs-dežurants</t>
  </si>
  <si>
    <t>2621 01; 4415 01</t>
  </si>
  <si>
    <t>Ēku un teritorijas pārzinis</t>
  </si>
  <si>
    <t>5153 02</t>
  </si>
  <si>
    <t>Ārsta palīgs</t>
  </si>
  <si>
    <t>2240 01</t>
  </si>
  <si>
    <t>Videonovērošanas iekārtu operators</t>
  </si>
  <si>
    <t>Saime</t>
  </si>
  <si>
    <t>Līmenis</t>
  </si>
  <si>
    <t>Mēnešalgu grupa</t>
  </si>
  <si>
    <t>1213 23</t>
  </si>
  <si>
    <t>Ēku un apsaimniekojamās teritorijas pārzinis</t>
  </si>
  <si>
    <t>Pašvaldības vides kontroles inspektors zivju resursu aizsardzības un uzraudzības jomā</t>
  </si>
  <si>
    <t>3257 03</t>
  </si>
  <si>
    <t>Kapsētas pārzinis</t>
  </si>
  <si>
    <t>5151 20</t>
  </si>
  <si>
    <t>Galdnieks</t>
  </si>
  <si>
    <t>7522 01</t>
  </si>
  <si>
    <t>Elektriķis (ielu apgaismojuma jautājumos)</t>
  </si>
  <si>
    <t>7411 01</t>
  </si>
  <si>
    <t>Remontatslēdznieks</t>
  </si>
  <si>
    <t>7233 02</t>
  </si>
  <si>
    <t>Metinātājs-remontatslēdznieks</t>
  </si>
  <si>
    <t>7212 12; 7233 03</t>
  </si>
  <si>
    <t>Santehniķis-remontstrādnieks</t>
  </si>
  <si>
    <t>7126 01; 9313 02</t>
  </si>
  <si>
    <t>Autobusa vadītājs</t>
  </si>
  <si>
    <t>8331 01</t>
  </si>
  <si>
    <t>Mikroautobusa vadītājs</t>
  </si>
  <si>
    <t>8322 06</t>
  </si>
  <si>
    <t>Kravas automobiļa vadītājs</t>
  </si>
  <si>
    <t>8332 03</t>
  </si>
  <si>
    <t>Pašiekrāvēja automobiļa vadītājs</t>
  </si>
  <si>
    <t>8332 04</t>
  </si>
  <si>
    <t>Traktortehnikas vadītājs -darbnīcu vadītājs</t>
  </si>
  <si>
    <t xml:space="preserve">
8341 06</t>
  </si>
  <si>
    <t>Labiekārtošanas darbu strādnieks</t>
  </si>
  <si>
    <t>9214 03</t>
  </si>
  <si>
    <t>Labiekārtošanas darbu strādnieks, automobiļa vadītājs</t>
  </si>
  <si>
    <t>9214 03; 8322 01</t>
  </si>
  <si>
    <t>Labiekārtošanas darbu strādnieks, krūmgrieža operators</t>
  </si>
  <si>
    <t>6210 20; 9214 03</t>
  </si>
  <si>
    <t>Sētnieks</t>
  </si>
  <si>
    <t>9613 01</t>
  </si>
  <si>
    <t>Apkopēja</t>
  </si>
  <si>
    <t>Strādnieks dzīvnieku patversmē-labiekārtošanas darbu strādnieks</t>
  </si>
  <si>
    <t>9214 03; 9613 03</t>
  </si>
  <si>
    <t>Ielu un ceļu uzturēšana</t>
  </si>
  <si>
    <t>Ceļu būvstrādnieks</t>
  </si>
  <si>
    <t>9312 01</t>
  </si>
  <si>
    <t>Ceļu būvstrādnieks, traktorists</t>
  </si>
  <si>
    <t>9312 01; 8431 05</t>
  </si>
  <si>
    <t>IV A</t>
  </si>
  <si>
    <t>1.</t>
  </si>
  <si>
    <t>3.</t>
  </si>
  <si>
    <t>4.</t>
  </si>
  <si>
    <t>13.</t>
  </si>
  <si>
    <t>14.</t>
  </si>
  <si>
    <t>II A</t>
  </si>
  <si>
    <t>18.</t>
  </si>
  <si>
    <t>28.</t>
  </si>
  <si>
    <t>II</t>
  </si>
  <si>
    <t>I</t>
  </si>
  <si>
    <t>III</t>
  </si>
  <si>
    <t>41.</t>
  </si>
  <si>
    <t>II B</t>
  </si>
  <si>
    <t>31.</t>
  </si>
  <si>
    <t>19.5.</t>
  </si>
  <si>
    <t>IA</t>
  </si>
  <si>
    <t>5.2.</t>
  </si>
  <si>
    <t>29.</t>
  </si>
  <si>
    <t>IV</t>
  </si>
  <si>
    <t>18.2.</t>
  </si>
  <si>
    <t>33.</t>
  </si>
  <si>
    <t>5.1.</t>
  </si>
  <si>
    <t>IC</t>
  </si>
  <si>
    <t>I B</t>
  </si>
  <si>
    <t>18.5.</t>
  </si>
  <si>
    <t>18.1.</t>
  </si>
  <si>
    <t>Bāriņtiesas priekšsēdētājs</t>
  </si>
  <si>
    <t>1344 05</t>
  </si>
  <si>
    <t>Priekšsēdētāja vietnieks/bāriņtiesas loceklis</t>
  </si>
  <si>
    <t>1344 06  3412 06</t>
  </si>
  <si>
    <t>Bāriņtiesas loceklis</t>
  </si>
  <si>
    <t>3412 06</t>
  </si>
  <si>
    <t>Bāriņtiesas locekļa palīgs</t>
  </si>
  <si>
    <t>3412 07</t>
  </si>
  <si>
    <t>Lietvedības sekretārs</t>
  </si>
  <si>
    <t>4120 03</t>
  </si>
  <si>
    <t>18.3.</t>
  </si>
  <si>
    <t xml:space="preserve">IV </t>
  </si>
  <si>
    <t>Mākslas nodaļas vadītājs</t>
  </si>
  <si>
    <t>48.</t>
  </si>
  <si>
    <t>VI</t>
  </si>
  <si>
    <t>V</t>
  </si>
  <si>
    <t>Mēnešalgas fonds 
(EUR)</t>
  </si>
  <si>
    <t>Amata saime</t>
  </si>
  <si>
    <t>Amata saimes līmenis</t>
  </si>
  <si>
    <t>Mēnešalgas grupa</t>
  </si>
  <si>
    <t>Mēnešalgas likme
(EUR)</t>
  </si>
  <si>
    <t>Madonas pilsētas Īpašumu uzturēšanas dienesta amatu vienību saraksts no 01.01.2022.</t>
  </si>
  <si>
    <t>Ēdināšanas dienests</t>
  </si>
  <si>
    <t>Madonas novadpētniecības un mākslas muzeja amata vienību saraksts no 01.01.2022.</t>
  </si>
  <si>
    <t>Madonas novada bibliotēkas amata vienību saraksts no 01.01.2022.</t>
  </si>
  <si>
    <t>Madonas novada bāriņtiesas amata vienību saraksts no 01.01.2022.</t>
  </si>
  <si>
    <t>12.</t>
  </si>
  <si>
    <t>Madonas pilsētas pirmsskolas izglītības iestādes "Priedīte" amata vienību saraksts no 01.01.2022. (bez pedagogu amatiem)</t>
  </si>
  <si>
    <t>Madonas pilsētas pirmsskolas izglītības iestādes "Saulīte" amata vienību saraksts no 01.01.2022. (bez pedagogu amatiem)</t>
  </si>
  <si>
    <t>Madonas bērnu un jauniešu centra amata vienību saraksts no 01.01.2022. (bez pedagogu amatiem)</t>
  </si>
  <si>
    <t>Jāņa Simsona Madonas mākslas skolas amata vienību saraksts no 01.01.2022. (bez pedagogu amatiem)</t>
  </si>
  <si>
    <t>Jāņa Norviļa Madonas mūzikas skolas amata vienību saraksts no 01.01.2022. (bez pedagogu amatiem)</t>
  </si>
  <si>
    <t>Madonas bērnu un jaunatnes sporta skolas (sporta centra) amata vienību saraksts no 01.01.2022. (bez pedagogu amatiem)</t>
  </si>
  <si>
    <t>Madonas pilsētas vidusskolas amata vienību saraksts no 01.01.2022. (bez pedagogu amatiem)</t>
  </si>
  <si>
    <t>Trases uzturēšanas speciālists</t>
  </si>
  <si>
    <t>Madonas pilsētas pirmsskolas izglītības iestādes "Kastanītis"  amatu vienību saraksts no 01.01.2022.</t>
  </si>
  <si>
    <t>Saimniecības-noliktavas pārzinis</t>
  </si>
  <si>
    <t>1345 04</t>
  </si>
  <si>
    <t>9629 05;
9112 01</t>
  </si>
  <si>
    <t>Madonas Valsts ģimnāzijas amata vienību saraksts no 01.01.2022. (bez pedagogu amatiem)
ar 01.01.2021.</t>
  </si>
  <si>
    <t>Stundas algas likme 
EUR 4,73</t>
  </si>
  <si>
    <t>stundas algas likme 
EUR 4,29</t>
  </si>
  <si>
    <t>stundas algas likme 4,77 (EUR 795)</t>
  </si>
  <si>
    <t>stundas algas likme 
EUR 4,77</t>
  </si>
  <si>
    <t>Sporta un atpūtas bāzes "Smeceres sils" amatu vienību saraksts no 01.01.2022.</t>
  </si>
  <si>
    <t>Madonas pilsētas kultūras nama amata vienību saraksts no 01.01.2022.</t>
  </si>
  <si>
    <t>Amatierteātra režisors</t>
  </si>
  <si>
    <t>stundas algas likme 
EUR 3,52</t>
  </si>
  <si>
    <t>Noformētājs</t>
  </si>
  <si>
    <t>stundas algas likme 
EUR 2,99</t>
  </si>
  <si>
    <t>2.</t>
  </si>
  <si>
    <t>Sociālās palīdzības  nodaļas vadītājs</t>
  </si>
  <si>
    <t>Sociālās darba  nodaļas vadītājs</t>
  </si>
  <si>
    <t>Sociālo pakalpojumu  nodaļas vadītājs</t>
  </si>
  <si>
    <t>5.</t>
  </si>
  <si>
    <t>Lietvede</t>
  </si>
  <si>
    <t>6.</t>
  </si>
  <si>
    <t>Projektu sagatavošanas un ieviešanas speciālists</t>
  </si>
  <si>
    <t>7.</t>
  </si>
  <si>
    <t xml:space="preserve">Sociālais darbinieks </t>
  </si>
  <si>
    <t>11.</t>
  </si>
  <si>
    <t xml:space="preserve">Sociālās palīdzības organizators </t>
  </si>
  <si>
    <t xml:space="preserve">Sociālais darbinieks darbam ar ģimeni un bērniem </t>
  </si>
  <si>
    <t>Sociālais rehabilitētājs</t>
  </si>
  <si>
    <t>15.</t>
  </si>
  <si>
    <t>Psihologs</t>
  </si>
  <si>
    <t xml:space="preserve">Automobiļa vadītājs </t>
  </si>
  <si>
    <t>39.</t>
  </si>
  <si>
    <t>Zobārsts</t>
  </si>
  <si>
    <t>Zobārstniecības māsa</t>
  </si>
  <si>
    <t>Zobu higiēniste</t>
  </si>
  <si>
    <t>Madonas novada Sociālā dienesta amata vienību saraksts no 01.01.2022.</t>
  </si>
  <si>
    <t>stundu algas likme
EUR 4,26</t>
  </si>
  <si>
    <t>8.</t>
  </si>
  <si>
    <t>9.</t>
  </si>
  <si>
    <t>10.</t>
  </si>
  <si>
    <t>32.</t>
  </si>
  <si>
    <t>III A</t>
  </si>
  <si>
    <t>IV B</t>
  </si>
  <si>
    <t>Madonas novada Centrālās administrācijas amatu vienību saraksts no 01.01.2022.</t>
  </si>
  <si>
    <t xml:space="preserve"> Centrālās administrācijas vadība </t>
  </si>
  <si>
    <t>Pašvaldības izpilddirektors - centrālās administrācijas vadītājs</t>
  </si>
  <si>
    <t>1112 38</t>
  </si>
  <si>
    <t>IV E</t>
  </si>
  <si>
    <t>Pašvaldības izpilddirektora vietnieks (līdz 30.04.2022.)</t>
  </si>
  <si>
    <t>1112 39</t>
  </si>
  <si>
    <t>IV B2</t>
  </si>
  <si>
    <t>Madonas pilsētas pārvaldnieks</t>
  </si>
  <si>
    <t>Ārpus nodaļām esošie speciālisti</t>
  </si>
  <si>
    <t>Auditors</t>
  </si>
  <si>
    <t>2411 08</t>
  </si>
  <si>
    <t>Lietvedības nodaļa</t>
  </si>
  <si>
    <t>Nodaļas vadītājs</t>
  </si>
  <si>
    <t>Lietvedis, arhivārs</t>
  </si>
  <si>
    <t>4415 01; 3341 04</t>
  </si>
  <si>
    <t>Iedzīvotāju reģistra speciālists</t>
  </si>
  <si>
    <t>2422 36</t>
  </si>
  <si>
    <t>19.2.</t>
  </si>
  <si>
    <t>Finanšu nodaļa</t>
  </si>
  <si>
    <t>12.1.</t>
  </si>
  <si>
    <t>Galvenais grāmatvedis</t>
  </si>
  <si>
    <t>1211 04</t>
  </si>
  <si>
    <t xml:space="preserve">I V </t>
  </si>
  <si>
    <t>Galvenā grāmatveža vietnieks</t>
  </si>
  <si>
    <t>1211 05</t>
  </si>
  <si>
    <t>III B</t>
  </si>
  <si>
    <t>Vecākais grāmatvedis</t>
  </si>
  <si>
    <t>2411 01</t>
  </si>
  <si>
    <t>Vecākais ekonomists</t>
  </si>
  <si>
    <t>2631 02</t>
  </si>
  <si>
    <t>IIC</t>
  </si>
  <si>
    <t>Grāmatvedis</t>
  </si>
  <si>
    <t>3313 01</t>
  </si>
  <si>
    <t>Ekonomists</t>
  </si>
  <si>
    <t>3314 01</t>
  </si>
  <si>
    <t>Kasieris-grāmatvedis</t>
  </si>
  <si>
    <t>Uzskaitvedis</t>
  </si>
  <si>
    <t>Juridiskā un personāla nodaļa</t>
  </si>
  <si>
    <t>21.</t>
  </si>
  <si>
    <t>V B</t>
  </si>
  <si>
    <t>Jurists</t>
  </si>
  <si>
    <t>2611 01</t>
  </si>
  <si>
    <t>Personāla speciālists</t>
  </si>
  <si>
    <t>2423 07</t>
  </si>
  <si>
    <t>30.</t>
  </si>
  <si>
    <t>Iepirkumu speciālists</t>
  </si>
  <si>
    <t>3323 01</t>
  </si>
  <si>
    <t>Kārtībnieks</t>
  </si>
  <si>
    <t>3355 34</t>
  </si>
  <si>
    <t>stundas algas likme
 EUR 5,68</t>
  </si>
  <si>
    <t>28.4.</t>
  </si>
  <si>
    <t>Administratīvās komisijas priekšsēdētājs (vēlēts amats)</t>
  </si>
  <si>
    <t>1120 13</t>
  </si>
  <si>
    <t>Informācijas tehnoloģiju nodaļa</t>
  </si>
  <si>
    <t>1330 05</t>
  </si>
  <si>
    <t>19.3.</t>
  </si>
  <si>
    <t>Informācijas tehnoloģiju speciālists</t>
  </si>
  <si>
    <t>3513 01</t>
  </si>
  <si>
    <t>Izglītības nodaļa</t>
  </si>
  <si>
    <t>Nodaļas vadītājs (izglītības jomā)</t>
  </si>
  <si>
    <t>1345 03</t>
  </si>
  <si>
    <t>36.</t>
  </si>
  <si>
    <t>Nodaļas vadītāja vietnieks (izglītības jomā)</t>
  </si>
  <si>
    <t>Vecākais izglītības darba speciālists</t>
  </si>
  <si>
    <t>2422 42</t>
  </si>
  <si>
    <t>Izglītības darba speciālists</t>
  </si>
  <si>
    <t>Izglītības psihologs</t>
  </si>
  <si>
    <t>2634 03</t>
  </si>
  <si>
    <t>Speciālās izglītības pedagogs</t>
  </si>
  <si>
    <t>2352 02</t>
  </si>
  <si>
    <t>Projektu ieviešanas nodaļa</t>
  </si>
  <si>
    <t>2422 01</t>
  </si>
  <si>
    <t>Projektu sagatavošanas un ieviešanas speciālists, ceļu būvinženieris</t>
  </si>
  <si>
    <t>2142 15</t>
  </si>
  <si>
    <t>Attīstības nodaļa</t>
  </si>
  <si>
    <t>Ainavu arhitekts</t>
  </si>
  <si>
    <t>2162 01</t>
  </si>
  <si>
    <t>51.</t>
  </si>
  <si>
    <t>Vecākais speciālists kultūras jomā</t>
  </si>
  <si>
    <t>Vecākais speciālists sporta jomā</t>
  </si>
  <si>
    <t>Tūrisma darba organizators</t>
  </si>
  <si>
    <t>3339 42</t>
  </si>
  <si>
    <t>57.</t>
  </si>
  <si>
    <t>Tūrisma informācijas centra konsultants</t>
  </si>
  <si>
    <t>4221 03</t>
  </si>
  <si>
    <t>Vecākais sabiedrisko attiecību speciālists</t>
  </si>
  <si>
    <t>2432 08</t>
  </si>
  <si>
    <t>24.</t>
  </si>
  <si>
    <t>Sabiedrisko attiecību speciālists</t>
  </si>
  <si>
    <t>Vecākais speciālists jaunatnes un ģimenes politikas jomā</t>
  </si>
  <si>
    <t>2422 27</t>
  </si>
  <si>
    <t>Būvvalde</t>
  </si>
  <si>
    <t>Būvvaldes vadītājs</t>
  </si>
  <si>
    <t>Būvvaldes arhitekts</t>
  </si>
  <si>
    <t>2161 01</t>
  </si>
  <si>
    <t xml:space="preserve">IVA </t>
  </si>
  <si>
    <t>Būvinspektors</t>
  </si>
  <si>
    <t>2422 54</t>
  </si>
  <si>
    <t>Būvinspektora palīgs</t>
  </si>
  <si>
    <t>2422 55</t>
  </si>
  <si>
    <t>Juriskonsults-lietvedis</t>
  </si>
  <si>
    <t>2619 01</t>
  </si>
  <si>
    <t>Nekustamā īpašuma pārvaldības un teritoriālās plānošanas nodaļa</t>
  </si>
  <si>
    <t>Nekustamā īpašuma speciālists</t>
  </si>
  <si>
    <t>3334 09</t>
  </si>
  <si>
    <t>II C</t>
  </si>
  <si>
    <t>Zemes ierīcības inženieris</t>
  </si>
  <si>
    <t>2165 07</t>
  </si>
  <si>
    <t>Nekustamā īpašuma darījumu speciālists</t>
  </si>
  <si>
    <t>Ģeogrāfiskās informācijas sistēmas speciālists</t>
  </si>
  <si>
    <t>2529 08</t>
  </si>
  <si>
    <t>Vecākais speciālists nekustamā īpašuma nodokļa administrators</t>
  </si>
  <si>
    <t>4311 06</t>
  </si>
  <si>
    <t>12.3.</t>
  </si>
  <si>
    <t>Nekustamā īpašuma nodokļa administrators</t>
  </si>
  <si>
    <t>Mežzinis</t>
  </si>
  <si>
    <t>2422 56</t>
  </si>
  <si>
    <t>26.3.</t>
  </si>
  <si>
    <t>Dzimtsarakstu nodaļa</t>
  </si>
  <si>
    <t>Nodaļas vadītāja vietnieks</t>
  </si>
  <si>
    <t>46.</t>
  </si>
  <si>
    <t>Lietvedis-arhivārs</t>
  </si>
  <si>
    <t>Mēnešalgu fonds kopā</t>
  </si>
  <si>
    <t>35.</t>
  </si>
  <si>
    <t>IVA</t>
  </si>
  <si>
    <t>Vides un energopārvaldības speciālists</t>
  </si>
  <si>
    <t>Mēnešalgas maksimālais apmērs 
(EUR)</t>
  </si>
  <si>
    <t>Mēnešalgas likmes un mēnešalgas maksimālā apmēra attiecība 
(%)</t>
  </si>
  <si>
    <t>2422 31</t>
  </si>
  <si>
    <t>modelēšanai (mainot procentus)</t>
  </si>
  <si>
    <t>Stundas algas likme EUR 5,68</t>
  </si>
  <si>
    <t>JAUNĀS mēnešalgas likmes un mēnešalgas maksimālā apmēra attiecība 
(%)</t>
  </si>
  <si>
    <t>JAUNĀ mēnešalgas likme 
(EUR)</t>
  </si>
  <si>
    <t>JAUNAIS mēnešalgas fonds (EUR)</t>
  </si>
  <si>
    <t>Pirmsskolas iestāžu un skolu māsa (līdz 30.06.2022.)</t>
  </si>
  <si>
    <t>Apkopējs (līdz 30.06.2022.)</t>
  </si>
  <si>
    <t>Dežurants (līdz 30.06.2022.)</t>
  </si>
  <si>
    <t>Dežurants, apkopēja (Skolas iela 8, Madona) (līdz 30.06.2022.)</t>
  </si>
  <si>
    <t>stundas algas likme 
EUR 4,04</t>
  </si>
  <si>
    <t>stundas algas likme 
EUR 4,012</t>
  </si>
  <si>
    <t>stundas algas likme 
EUR 4,79</t>
  </si>
  <si>
    <t>stundas algas likme 
EUR 5,53</t>
  </si>
  <si>
    <t>stundas algas likme 
EUR 5,09</t>
  </si>
  <si>
    <t>stundas algas likme 
EUR 5,012</t>
  </si>
  <si>
    <t>stundas algas likme 
EUR 5,617</t>
  </si>
  <si>
    <t>stundas algas likme 
EUR 4,497</t>
  </si>
  <si>
    <t>stundas algas likme 
EUR 5,56</t>
  </si>
  <si>
    <t>stundas algas likme EUR 4,012</t>
  </si>
  <si>
    <t>stundas algas likme EUR 2,99</t>
  </si>
  <si>
    <t>1.pielikums Madonas novada pašvaldības domes 25.11.2021. lēmumam Nr. 476 (protokols Nr. 15, 43. p.)</t>
  </si>
  <si>
    <t>2.pielikums Madonas novada pašvaldības domes 25.11.2021. lēmumam Nr. 476 (protokols Nr. 15, 43. p.)</t>
  </si>
  <si>
    <t>3.pielikums Madonas novada pašvaldības domes 25.11.2021. lēmumam Nr. 476 (protokols Nr. 15, 43. p.)</t>
  </si>
  <si>
    <t>4.pielikums Madonas novada pašvaldības domes 25.11.2021. lēmumam Nr. 476 (protokols Nr. 15, 43. p.)</t>
  </si>
  <si>
    <t>5.pielikums Madonas novada pašvaldības domes  25.11.2021. lēmumam Nr. 476 (protokols Nr. 15, 43. p.)</t>
  </si>
  <si>
    <t>6.pielikums Madonas novada pašvaldības domes 25.11.2021. lēmumam Nr. 476 (protokols Nr. 15, 43. p.)</t>
  </si>
  <si>
    <t>7.pielikums Madonas novada pašvaldības domes  25.11.2021. lēmumam Nr. 476 (protokols Nr. 15, 43. p.)</t>
  </si>
  <si>
    <t>8.pielikums Madonas novada pašvaldības domes  25.11.2021. lēmumam Nr. 476 (protokols Nr. 15, 43. p.)</t>
  </si>
  <si>
    <t>9.pielikums Madonas novada pašvaldības domes  25.11.2021. lēmumam Nr. 476 (protokols Nr. 15, 43. p.)</t>
  </si>
  <si>
    <t>10.pielikums Madonas novada pašvaldības domes  25.11.2021. lēmumam Nr. 476 (protokols Nr. 15, 43. p.)</t>
  </si>
  <si>
    <t>11.pielikums Madonas novada pašvaldības domes 25.11.2021. lēmumam Nr. 476 (protokols Nr. 15, 43. p.)</t>
  </si>
  <si>
    <t>13.pielikums Madonas novada pašvaldības domes  25.11.2021. lēmumam Nr. 476 (protokols Nr. 15, 43. p.)</t>
  </si>
  <si>
    <t>14.pielikums Madonas novada pašvaldības domes  25.11.2021. lēmumam Nr. 476 (protokols Nr. 15, 43. p.)</t>
  </si>
  <si>
    <t>15.pielikums Madonas novada pašvaldības domes  25.11.2021. lēmumam Nr. 476 (protokols Nr. 15, 43. p.)</t>
  </si>
  <si>
    <t>16.pielikums Madonas novada pašvaldības domes 25.11.2021. lēmumam Nr. 476 (protokols Nr. 15, 43. p.)</t>
  </si>
  <si>
    <t>17.pielikums Madonas novada pašvaldības domes  25.11.2021. lēmumam Nr. 476 (protokols Nr. 15, 43.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</si>
</sst>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2"/>
      <color rgb="FF00B050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theme="0"/>
      <name val="Times New Roman"/>
      <family val="1"/>
      <charset val="186"/>
    </font>
    <font>
      <sz val="12"/>
      <color rgb="FF212529"/>
      <name val="RobustaTLPro-Regular"/>
    </font>
    <font>
      <sz val="12"/>
      <color theme="2"/>
      <name val="Times New Roman"/>
      <family val="1"/>
      <charset val="186"/>
    </font>
    <font>
      <sz val="12"/>
      <color rgb="FFFFFF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9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1" fillId="2" borderId="0" xfId="4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9" fontId="1" fillId="7" borderId="0" xfId="4" applyFont="1" applyFill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center" vertical="center" wrapText="1"/>
    </xf>
    <xf numFmtId="0" fontId="2" fillId="8" borderId="7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1" xfId="4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10" fontId="1" fillId="9" borderId="2" xfId="0" applyNumberFormat="1" applyFont="1" applyFill="1" applyBorder="1" applyAlignment="1">
      <alignment horizontal="center" vertical="center" wrapText="1"/>
    </xf>
    <xf numFmtId="10" fontId="1" fillId="9" borderId="1" xfId="4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10" fontId="12" fillId="2" borderId="1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0" fontId="12" fillId="2" borderId="2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10" fontId="14" fillId="2" borderId="2" xfId="0" applyNumberFormat="1" applyFont="1" applyFill="1" applyBorder="1" applyAlignment="1">
      <alignment horizontal="center" vertical="center" wrapText="1"/>
    </xf>
    <xf numFmtId="10" fontId="14" fillId="2" borderId="1" xfId="4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12" fillId="2" borderId="0" xfId="0" applyNumberFormat="1" applyFont="1" applyFill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" fontId="21" fillId="6" borderId="0" xfId="0" applyNumberFormat="1" applyFont="1" applyFill="1" applyBorder="1" applyAlignment="1">
      <alignment horizontal="center" vertical="center" wrapText="1"/>
    </xf>
    <xf numFmtId="2" fontId="2" fillId="6" borderId="0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10" fontId="1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1" fillId="2" borderId="1" xfId="4" applyNumberFormat="1" applyFont="1" applyFill="1" applyBorder="1" applyAlignment="1">
      <alignment horizontal="center" vertical="center" wrapText="1"/>
    </xf>
    <xf numFmtId="0" fontId="1" fillId="9" borderId="1" xfId="4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1" fillId="2" borderId="0" xfId="4" applyNumberFormat="1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4" applyNumberFormat="1" applyFont="1" applyFill="1" applyBorder="1" applyAlignment="1">
      <alignment horizontal="center" vertical="center" wrapText="1"/>
    </xf>
    <xf numFmtId="0" fontId="1" fillId="3" borderId="1" xfId="4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1" xfId="3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9">
    <cellStyle name="Hipersaite 2" xfId="8"/>
    <cellStyle name="Normal 2" xfId="6"/>
    <cellStyle name="Parasts" xfId="0" builtinId="0"/>
    <cellStyle name="Parasts 2" xfId="2"/>
    <cellStyle name="Parasts 3" xfId="3"/>
    <cellStyle name="Parasts 4" xfId="5"/>
    <cellStyle name="Parasts 5" xfId="7"/>
    <cellStyle name="Parasts 6" xfId="1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I1"/>
    </sheetView>
  </sheetViews>
  <sheetFormatPr defaultColWidth="9.140625" defaultRowHeight="15"/>
  <cols>
    <col min="1" max="1" width="8.28515625" style="84" customWidth="1"/>
    <col min="2" max="2" width="29.85546875" style="86" customWidth="1"/>
    <col min="3" max="3" width="10.5703125" style="84" customWidth="1"/>
    <col min="4" max="4" width="9.140625" style="84"/>
    <col min="5" max="5" width="16.5703125" style="85" customWidth="1"/>
    <col min="6" max="6" width="13" style="84" customWidth="1"/>
    <col min="7" max="8" width="9.140625" style="84"/>
    <col min="9" max="9" width="12.85546875" style="84" customWidth="1"/>
    <col min="10" max="10" width="42.42578125" style="84" customWidth="1"/>
    <col min="11" max="16384" width="9.140625" style="84"/>
  </cols>
  <sheetData>
    <row r="1" spans="1:10" s="44" customFormat="1" ht="15" customHeight="1">
      <c r="A1" s="205" t="s">
        <v>482</v>
      </c>
      <c r="B1" s="205"/>
      <c r="C1" s="205"/>
      <c r="D1" s="205"/>
      <c r="E1" s="205"/>
      <c r="F1" s="205"/>
      <c r="G1" s="205"/>
      <c r="H1" s="205"/>
      <c r="I1" s="205"/>
    </row>
    <row r="2" spans="1:10" s="44" customFormat="1" ht="28.5" customHeight="1">
      <c r="A2" s="206" t="s">
        <v>274</v>
      </c>
      <c r="B2" s="206"/>
      <c r="C2" s="206"/>
      <c r="D2" s="206"/>
      <c r="E2" s="206"/>
      <c r="F2" s="206"/>
      <c r="G2" s="206"/>
      <c r="H2" s="206"/>
      <c r="I2" s="206"/>
    </row>
    <row r="3" spans="1:10" s="1" customFormat="1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10" s="1" customFormat="1" ht="15.75">
      <c r="A4" s="19">
        <v>1</v>
      </c>
      <c r="B4" s="24" t="s">
        <v>37</v>
      </c>
      <c r="C4" s="25" t="s">
        <v>184</v>
      </c>
      <c r="D4" s="25">
        <v>1</v>
      </c>
      <c r="E4" s="47">
        <v>1250</v>
      </c>
      <c r="F4" s="25">
        <f>ROUND(D4*E4,0)</f>
        <v>1250</v>
      </c>
      <c r="G4" s="25" t="s">
        <v>227</v>
      </c>
      <c r="H4" s="25" t="s">
        <v>226</v>
      </c>
      <c r="I4" s="25">
        <v>13</v>
      </c>
      <c r="J4" s="33"/>
    </row>
    <row r="5" spans="1:10" s="1" customFormat="1" ht="31.5">
      <c r="A5" s="19">
        <v>2</v>
      </c>
      <c r="B5" s="24" t="s">
        <v>185</v>
      </c>
      <c r="C5" s="25" t="s">
        <v>177</v>
      </c>
      <c r="D5" s="25">
        <v>1</v>
      </c>
      <c r="E5" s="47">
        <v>920</v>
      </c>
      <c r="F5" s="25">
        <f>ROUND(D5*E5,0)</f>
        <v>920</v>
      </c>
      <c r="G5" s="43" t="s">
        <v>228</v>
      </c>
      <c r="H5" s="43" t="s">
        <v>239</v>
      </c>
      <c r="I5" s="43">
        <v>8</v>
      </c>
    </row>
    <row r="6" spans="1:10" s="1" customFormat="1" ht="15.75">
      <c r="A6" s="19">
        <v>3</v>
      </c>
      <c r="B6" s="24" t="s">
        <v>8</v>
      </c>
      <c r="C6" s="48">
        <v>334104</v>
      </c>
      <c r="D6" s="25">
        <v>1</v>
      </c>
      <c r="E6" s="47">
        <v>875</v>
      </c>
      <c r="F6" s="25">
        <f>ROUND(D6*E6,0)</f>
        <v>875</v>
      </c>
      <c r="G6" s="43" t="s">
        <v>233</v>
      </c>
      <c r="H6" s="43" t="s">
        <v>235</v>
      </c>
      <c r="I6" s="43">
        <v>7</v>
      </c>
    </row>
    <row r="7" spans="1:10" s="1" customFormat="1" ht="63">
      <c r="A7" s="19">
        <v>4</v>
      </c>
      <c r="B7" s="24" t="s">
        <v>186</v>
      </c>
      <c r="C7" s="25" t="s">
        <v>187</v>
      </c>
      <c r="D7" s="25">
        <v>1</v>
      </c>
      <c r="E7" s="195" t="s">
        <v>471</v>
      </c>
      <c r="F7" s="8">
        <v>679</v>
      </c>
      <c r="G7" s="43" t="s">
        <v>234</v>
      </c>
      <c r="H7" s="43" t="s">
        <v>236</v>
      </c>
      <c r="I7" s="43">
        <v>6</v>
      </c>
    </row>
    <row r="8" spans="1:10" s="1" customFormat="1" ht="45">
      <c r="A8" s="19">
        <v>5</v>
      </c>
      <c r="B8" s="24" t="s">
        <v>188</v>
      </c>
      <c r="C8" s="25" t="s">
        <v>189</v>
      </c>
      <c r="D8" s="25">
        <v>1</v>
      </c>
      <c r="E8" s="45" t="s">
        <v>472</v>
      </c>
      <c r="F8" s="8">
        <v>675</v>
      </c>
      <c r="G8" s="32" t="s">
        <v>230</v>
      </c>
      <c r="H8" s="32" t="s">
        <v>237</v>
      </c>
      <c r="I8" s="32">
        <v>4</v>
      </c>
    </row>
    <row r="9" spans="1:10" s="1" customFormat="1" ht="15.75">
      <c r="A9" s="19">
        <v>6</v>
      </c>
      <c r="B9" s="24" t="s">
        <v>190</v>
      </c>
      <c r="C9" s="25" t="s">
        <v>191</v>
      </c>
      <c r="D9" s="25">
        <v>1</v>
      </c>
      <c r="E9" s="45">
        <v>670</v>
      </c>
      <c r="F9" s="25">
        <f>E9*D9</f>
        <v>670</v>
      </c>
      <c r="G9" s="32" t="s">
        <v>230</v>
      </c>
      <c r="H9" s="32" t="s">
        <v>245</v>
      </c>
      <c r="I9" s="32">
        <v>5</v>
      </c>
    </row>
    <row r="10" spans="1:10" s="1" customFormat="1" ht="45">
      <c r="A10" s="19">
        <v>7</v>
      </c>
      <c r="B10" s="24" t="s">
        <v>192</v>
      </c>
      <c r="C10" s="25" t="s">
        <v>193</v>
      </c>
      <c r="D10" s="25">
        <v>1</v>
      </c>
      <c r="E10" s="45" t="s">
        <v>473</v>
      </c>
      <c r="F10" s="8">
        <v>806</v>
      </c>
      <c r="G10" s="32" t="s">
        <v>230</v>
      </c>
      <c r="H10" s="32" t="s">
        <v>245</v>
      </c>
      <c r="I10" s="32">
        <v>5</v>
      </c>
    </row>
    <row r="11" spans="1:10" s="1" customFormat="1" ht="15.75">
      <c r="A11" s="19">
        <v>8</v>
      </c>
      <c r="B11" s="24" t="s">
        <v>194</v>
      </c>
      <c r="C11" s="25" t="s">
        <v>195</v>
      </c>
      <c r="D11" s="25">
        <v>1</v>
      </c>
      <c r="E11" s="47">
        <v>738</v>
      </c>
      <c r="F11" s="25">
        <f>E11*D11</f>
        <v>738</v>
      </c>
      <c r="G11" s="32" t="s">
        <v>230</v>
      </c>
      <c r="H11" s="32" t="s">
        <v>245</v>
      </c>
      <c r="I11" s="32">
        <v>5</v>
      </c>
    </row>
    <row r="12" spans="1:10" s="1" customFormat="1" ht="31.5">
      <c r="A12" s="19">
        <v>9</v>
      </c>
      <c r="B12" s="24" t="s">
        <v>196</v>
      </c>
      <c r="C12" s="25" t="s">
        <v>197</v>
      </c>
      <c r="D12" s="25">
        <v>1</v>
      </c>
      <c r="E12" s="47">
        <v>886</v>
      </c>
      <c r="F12" s="25">
        <f>E12*D12</f>
        <v>886</v>
      </c>
      <c r="G12" s="32" t="s">
        <v>230</v>
      </c>
      <c r="H12" s="32" t="s">
        <v>267</v>
      </c>
      <c r="I12" s="32">
        <v>8</v>
      </c>
      <c r="J12" s="33"/>
    </row>
    <row r="13" spans="1:10" s="1" customFormat="1" ht="31.5">
      <c r="A13" s="19">
        <v>10</v>
      </c>
      <c r="B13" s="24" t="s">
        <v>198</v>
      </c>
      <c r="C13" s="25" t="s">
        <v>199</v>
      </c>
      <c r="D13" s="25">
        <v>3</v>
      </c>
      <c r="E13" s="47">
        <v>670</v>
      </c>
      <c r="F13" s="25">
        <f>E13*D13</f>
        <v>2010</v>
      </c>
      <c r="G13" s="32" t="s">
        <v>230</v>
      </c>
      <c r="H13" s="32" t="s">
        <v>245</v>
      </c>
      <c r="I13" s="32">
        <v>5</v>
      </c>
      <c r="J13" s="33"/>
    </row>
    <row r="14" spans="1:10" s="1" customFormat="1" ht="45">
      <c r="A14" s="19">
        <v>11</v>
      </c>
      <c r="B14" s="24" t="s">
        <v>200</v>
      </c>
      <c r="C14" s="25" t="s">
        <v>201</v>
      </c>
      <c r="D14" s="25">
        <v>2</v>
      </c>
      <c r="E14" s="45" t="s">
        <v>474</v>
      </c>
      <c r="F14" s="8">
        <v>1860</v>
      </c>
      <c r="G14" s="32" t="s">
        <v>238</v>
      </c>
      <c r="H14" s="32" t="s">
        <v>237</v>
      </c>
      <c r="I14" s="32">
        <v>7</v>
      </c>
      <c r="J14" s="33"/>
    </row>
    <row r="15" spans="1:10" s="1" customFormat="1" ht="45">
      <c r="A15" s="19">
        <v>12</v>
      </c>
      <c r="B15" s="24" t="s">
        <v>202</v>
      </c>
      <c r="C15" s="25" t="s">
        <v>203</v>
      </c>
      <c r="D15" s="25">
        <v>4</v>
      </c>
      <c r="E15" s="45" t="s">
        <v>475</v>
      </c>
      <c r="F15" s="8">
        <v>3424</v>
      </c>
      <c r="G15" s="43" t="s">
        <v>238</v>
      </c>
      <c r="H15" s="43" t="s">
        <v>235</v>
      </c>
      <c r="I15" s="43">
        <v>6</v>
      </c>
    </row>
    <row r="16" spans="1:10" s="1" customFormat="1" ht="45">
      <c r="A16" s="19">
        <v>13</v>
      </c>
      <c r="B16" s="24" t="s">
        <v>204</v>
      </c>
      <c r="C16" s="25" t="s">
        <v>205</v>
      </c>
      <c r="D16" s="25">
        <v>2</v>
      </c>
      <c r="E16" s="45" t="s">
        <v>476</v>
      </c>
      <c r="F16" s="8">
        <v>1686</v>
      </c>
      <c r="G16" s="43" t="s">
        <v>238</v>
      </c>
      <c r="H16" s="43" t="s">
        <v>236</v>
      </c>
      <c r="I16" s="43">
        <v>6</v>
      </c>
    </row>
    <row r="17" spans="1:10" s="1" customFormat="1" ht="45">
      <c r="A17" s="19">
        <v>14</v>
      </c>
      <c r="B17" s="24" t="s">
        <v>206</v>
      </c>
      <c r="C17" s="25" t="s">
        <v>207</v>
      </c>
      <c r="D17" s="25">
        <v>2</v>
      </c>
      <c r="E17" s="45" t="s">
        <v>476</v>
      </c>
      <c r="F17" s="8">
        <v>1686</v>
      </c>
      <c r="G17" s="43" t="s">
        <v>238</v>
      </c>
      <c r="H17" s="43" t="s">
        <v>236</v>
      </c>
      <c r="I17" s="43">
        <v>6</v>
      </c>
    </row>
    <row r="18" spans="1:10" s="1" customFormat="1" ht="45">
      <c r="A18" s="19">
        <v>15</v>
      </c>
      <c r="B18" s="24" t="s">
        <v>151</v>
      </c>
      <c r="C18" s="25" t="s">
        <v>152</v>
      </c>
      <c r="D18" s="25">
        <v>4</v>
      </c>
      <c r="E18" s="45" t="s">
        <v>473</v>
      </c>
      <c r="F18" s="8">
        <v>3224</v>
      </c>
      <c r="G18" s="43" t="s">
        <v>238</v>
      </c>
      <c r="H18" s="43" t="s">
        <v>236</v>
      </c>
      <c r="I18" s="43">
        <v>6</v>
      </c>
    </row>
    <row r="19" spans="1:10" s="1" customFormat="1" ht="45">
      <c r="A19" s="19">
        <v>16</v>
      </c>
      <c r="B19" s="24" t="s">
        <v>208</v>
      </c>
      <c r="C19" s="25" t="s">
        <v>209</v>
      </c>
      <c r="D19" s="25">
        <v>1</v>
      </c>
      <c r="E19" s="45" t="s">
        <v>477</v>
      </c>
      <c r="F19" s="8">
        <v>945</v>
      </c>
      <c r="G19" s="32" t="s">
        <v>230</v>
      </c>
      <c r="H19" s="32" t="s">
        <v>268</v>
      </c>
      <c r="I19" s="32">
        <v>7</v>
      </c>
      <c r="J19" s="33"/>
    </row>
    <row r="20" spans="1:10" s="1" customFormat="1" ht="45">
      <c r="A20" s="19">
        <v>17</v>
      </c>
      <c r="B20" s="24" t="s">
        <v>210</v>
      </c>
      <c r="C20" s="25" t="s">
        <v>211</v>
      </c>
      <c r="D20" s="25">
        <v>2</v>
      </c>
      <c r="E20" s="45" t="s">
        <v>472</v>
      </c>
      <c r="F20" s="8">
        <v>1350</v>
      </c>
      <c r="G20" s="32" t="s">
        <v>230</v>
      </c>
      <c r="H20" s="32" t="s">
        <v>237</v>
      </c>
      <c r="I20" s="32">
        <v>4</v>
      </c>
      <c r="J20" s="33"/>
    </row>
    <row r="21" spans="1:10" s="1" customFormat="1" ht="45">
      <c r="A21" s="19">
        <v>18</v>
      </c>
      <c r="B21" s="24" t="s">
        <v>212</v>
      </c>
      <c r="C21" s="25" t="s">
        <v>213</v>
      </c>
      <c r="D21" s="25">
        <v>1</v>
      </c>
      <c r="E21" s="45" t="s">
        <v>472</v>
      </c>
      <c r="F21" s="8">
        <v>675</v>
      </c>
      <c r="G21" s="43" t="s">
        <v>238</v>
      </c>
      <c r="H21" s="43" t="s">
        <v>235</v>
      </c>
      <c r="I21" s="43">
        <v>6</v>
      </c>
    </row>
    <row r="22" spans="1:10" s="1" customFormat="1" ht="31.5">
      <c r="A22" s="19">
        <v>19</v>
      </c>
      <c r="B22" s="24" t="s">
        <v>214</v>
      </c>
      <c r="C22" s="25" t="s">
        <v>215</v>
      </c>
      <c r="D22" s="25">
        <v>3</v>
      </c>
      <c r="E22" s="45" t="s">
        <v>480</v>
      </c>
      <c r="F22" s="8">
        <v>2025</v>
      </c>
      <c r="G22" s="32" t="s">
        <v>230</v>
      </c>
      <c r="H22" s="32" t="s">
        <v>237</v>
      </c>
      <c r="I22" s="32">
        <v>4</v>
      </c>
    </row>
    <row r="23" spans="1:10" s="1" customFormat="1" ht="30">
      <c r="A23" s="19">
        <v>20</v>
      </c>
      <c r="B23" s="24" t="s">
        <v>216</v>
      </c>
      <c r="C23" s="25" t="s">
        <v>217</v>
      </c>
      <c r="D23" s="25">
        <v>9</v>
      </c>
      <c r="E23" s="45" t="s">
        <v>481</v>
      </c>
      <c r="F23" s="8">
        <v>4527</v>
      </c>
      <c r="G23" s="32" t="s">
        <v>230</v>
      </c>
      <c r="H23" s="32" t="s">
        <v>236</v>
      </c>
      <c r="I23" s="32">
        <v>1</v>
      </c>
    </row>
    <row r="24" spans="1:10" s="1" customFormat="1" ht="15.75">
      <c r="A24" s="19">
        <v>21</v>
      </c>
      <c r="B24" s="24" t="s">
        <v>218</v>
      </c>
      <c r="C24" s="25" t="s">
        <v>17</v>
      </c>
      <c r="D24" s="25">
        <v>5</v>
      </c>
      <c r="E24" s="47">
        <v>500</v>
      </c>
      <c r="F24" s="25">
        <f>D24*E24</f>
        <v>2500</v>
      </c>
      <c r="G24" s="43" t="s">
        <v>230</v>
      </c>
      <c r="H24" s="43" t="s">
        <v>236</v>
      </c>
      <c r="I24" s="43">
        <v>1</v>
      </c>
    </row>
    <row r="25" spans="1:10" s="1" customFormat="1" ht="31.5">
      <c r="A25" s="19">
        <v>22</v>
      </c>
      <c r="B25" s="24" t="s">
        <v>219</v>
      </c>
      <c r="C25" s="25" t="s">
        <v>220</v>
      </c>
      <c r="D25" s="25">
        <v>1.5</v>
      </c>
      <c r="E25" s="45" t="s">
        <v>480</v>
      </c>
      <c r="F25" s="8">
        <v>675</v>
      </c>
      <c r="G25" s="43" t="s">
        <v>230</v>
      </c>
      <c r="H25" s="43" t="s">
        <v>237</v>
      </c>
      <c r="I25" s="43">
        <v>4</v>
      </c>
      <c r="J25" s="33"/>
    </row>
    <row r="26" spans="1:10" s="2" customFormat="1" ht="15.75">
      <c r="A26" s="66"/>
      <c r="B26" s="196" t="s">
        <v>110</v>
      </c>
      <c r="C26" s="27"/>
      <c r="D26" s="27">
        <f>SUM(D4:D25)</f>
        <v>48.5</v>
      </c>
      <c r="E26" s="46"/>
      <c r="F26" s="27">
        <f>SUM(F4:F25)</f>
        <v>34086</v>
      </c>
      <c r="G26" s="4"/>
      <c r="H26" s="4"/>
      <c r="I26" s="4"/>
    </row>
    <row r="27" spans="1:10" s="1" customFormat="1" ht="15.75">
      <c r="A27" s="203" t="s">
        <v>221</v>
      </c>
      <c r="B27" s="204"/>
      <c r="C27" s="204"/>
      <c r="D27" s="204"/>
      <c r="E27" s="204"/>
      <c r="F27" s="204"/>
      <c r="G27" s="204"/>
      <c r="H27" s="204"/>
      <c r="I27" s="204"/>
    </row>
    <row r="28" spans="1:10" s="1" customFormat="1" ht="45">
      <c r="A28" s="19">
        <v>1</v>
      </c>
      <c r="B28" s="24" t="s">
        <v>222</v>
      </c>
      <c r="C28" s="25" t="s">
        <v>223</v>
      </c>
      <c r="D28" s="25">
        <v>3</v>
      </c>
      <c r="E28" s="45" t="s">
        <v>478</v>
      </c>
      <c r="F28" s="8">
        <v>2253</v>
      </c>
      <c r="G28" s="43" t="s">
        <v>230</v>
      </c>
      <c r="H28" s="43" t="s">
        <v>237</v>
      </c>
      <c r="I28" s="43">
        <v>4</v>
      </c>
    </row>
    <row r="29" spans="1:10" s="1" customFormat="1" ht="45">
      <c r="A29" s="19">
        <v>2</v>
      </c>
      <c r="B29" s="24" t="s">
        <v>224</v>
      </c>
      <c r="C29" s="25" t="s">
        <v>225</v>
      </c>
      <c r="D29" s="25">
        <v>1</v>
      </c>
      <c r="E29" s="45" t="s">
        <v>473</v>
      </c>
      <c r="F29" s="8">
        <v>800</v>
      </c>
      <c r="G29" s="43" t="s">
        <v>238</v>
      </c>
      <c r="H29" s="43" t="s">
        <v>236</v>
      </c>
      <c r="I29" s="43">
        <v>6</v>
      </c>
    </row>
    <row r="30" spans="1:10" s="83" customFormat="1" ht="15.75">
      <c r="A30" s="80"/>
      <c r="B30" s="197" t="s">
        <v>110</v>
      </c>
      <c r="C30" s="3"/>
      <c r="D30" s="3">
        <f>SUM(D28:D29)</f>
        <v>4</v>
      </c>
      <c r="E30" s="81"/>
      <c r="F30" s="3">
        <f>SUM(F28:F29)</f>
        <v>3053</v>
      </c>
      <c r="G30" s="82"/>
      <c r="H30" s="82"/>
      <c r="I30" s="82"/>
    </row>
  </sheetData>
  <mergeCells count="3">
    <mergeCell ref="A27:I27"/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workbookViewId="0">
      <selection sqref="A1:I1"/>
    </sheetView>
  </sheetViews>
  <sheetFormatPr defaultColWidth="9.140625" defaultRowHeight="15.75"/>
  <cols>
    <col min="1" max="1" width="7.42578125" style="1" customWidth="1"/>
    <col min="2" max="2" width="30.7109375" style="87" customWidth="1"/>
    <col min="3" max="3" width="11.42578125" style="1" customWidth="1"/>
    <col min="4" max="4" width="13.42578125" style="1" customWidth="1"/>
    <col min="5" max="5" width="13" style="13" customWidth="1"/>
    <col min="6" max="6" width="12.42578125" style="1" customWidth="1"/>
    <col min="7" max="8" width="9.140625" style="1"/>
    <col min="9" max="9" width="12.85546875" style="1" customWidth="1"/>
    <col min="10" max="10" width="18" style="1" customWidth="1"/>
    <col min="11" max="16384" width="9.140625" style="1"/>
  </cols>
  <sheetData>
    <row r="1" spans="1:20" ht="15.75" customHeight="1">
      <c r="A1" s="205" t="s">
        <v>491</v>
      </c>
      <c r="B1" s="205"/>
      <c r="C1" s="205"/>
      <c r="D1" s="205"/>
      <c r="E1" s="205"/>
      <c r="F1" s="205"/>
      <c r="G1" s="205"/>
      <c r="H1" s="205"/>
      <c r="I1" s="205"/>
    </row>
    <row r="2" spans="1:20" ht="36" customHeight="1">
      <c r="A2" s="210" t="s">
        <v>285</v>
      </c>
      <c r="B2" s="210"/>
      <c r="C2" s="210"/>
      <c r="D2" s="210"/>
      <c r="E2" s="210"/>
      <c r="F2" s="210"/>
      <c r="G2" s="210"/>
      <c r="H2" s="210"/>
      <c r="I2" s="210"/>
    </row>
    <row r="3" spans="1:20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20">
      <c r="A4" s="6">
        <v>1</v>
      </c>
      <c r="B4" s="29" t="s">
        <v>81</v>
      </c>
      <c r="C4" s="25" t="s">
        <v>82</v>
      </c>
      <c r="D4" s="17">
        <v>1</v>
      </c>
      <c r="E4" s="9">
        <v>847</v>
      </c>
      <c r="F4" s="17">
        <f>ROUND(D4*E4,0)</f>
        <v>847</v>
      </c>
      <c r="G4" s="6" t="s">
        <v>228</v>
      </c>
      <c r="H4" s="6" t="s">
        <v>232</v>
      </c>
      <c r="I4" s="6">
        <v>6</v>
      </c>
    </row>
    <row r="5" spans="1:20" ht="31.5">
      <c r="A5" s="6">
        <v>2</v>
      </c>
      <c r="B5" s="29" t="s">
        <v>83</v>
      </c>
      <c r="C5" s="25" t="s">
        <v>84</v>
      </c>
      <c r="D5" s="17">
        <v>3</v>
      </c>
      <c r="E5" s="9">
        <v>600</v>
      </c>
      <c r="F5" s="17">
        <f t="shared" ref="F5:F16" si="0">ROUND(D5*E5,0)</f>
        <v>1800</v>
      </c>
      <c r="G5" s="6" t="s">
        <v>229</v>
      </c>
      <c r="H5" s="6" t="s">
        <v>242</v>
      </c>
      <c r="I5" s="6">
        <v>4</v>
      </c>
      <c r="J5" s="35"/>
    </row>
    <row r="6" spans="1:20" ht="31.5">
      <c r="A6" s="6">
        <v>3</v>
      </c>
      <c r="B6" s="30" t="s">
        <v>85</v>
      </c>
      <c r="C6" s="25" t="s">
        <v>86</v>
      </c>
      <c r="D6" s="17">
        <v>1</v>
      </c>
      <c r="E6" s="9">
        <v>528</v>
      </c>
      <c r="F6" s="17">
        <f t="shared" si="0"/>
        <v>528</v>
      </c>
      <c r="G6" s="42" t="s">
        <v>230</v>
      </c>
      <c r="H6" s="42" t="s">
        <v>236</v>
      </c>
      <c r="I6" s="42">
        <v>1</v>
      </c>
    </row>
    <row r="7" spans="1:20">
      <c r="A7" s="6">
        <v>4</v>
      </c>
      <c r="B7" s="30" t="s">
        <v>16</v>
      </c>
      <c r="C7" s="17" t="s">
        <v>17</v>
      </c>
      <c r="D7" s="17">
        <v>4</v>
      </c>
      <c r="E7" s="9">
        <v>500</v>
      </c>
      <c r="F7" s="17">
        <f t="shared" si="0"/>
        <v>2000</v>
      </c>
      <c r="G7" s="42" t="s">
        <v>230</v>
      </c>
      <c r="H7" s="42" t="s">
        <v>236</v>
      </c>
      <c r="I7" s="42">
        <v>1</v>
      </c>
    </row>
    <row r="8" spans="1:20">
      <c r="A8" s="6">
        <v>5</v>
      </c>
      <c r="B8" s="29" t="s">
        <v>178</v>
      </c>
      <c r="C8" s="17" t="s">
        <v>179</v>
      </c>
      <c r="D8" s="17">
        <v>0.5</v>
      </c>
      <c r="E8" s="9">
        <v>820</v>
      </c>
      <c r="F8" s="17">
        <f t="shared" si="0"/>
        <v>410</v>
      </c>
      <c r="G8" s="42" t="s">
        <v>248</v>
      </c>
      <c r="H8" s="42" t="s">
        <v>242</v>
      </c>
      <c r="I8" s="42">
        <v>8</v>
      </c>
      <c r="J8" s="35"/>
    </row>
    <row r="9" spans="1:20">
      <c r="A9" s="6">
        <v>6</v>
      </c>
      <c r="B9" s="29" t="s">
        <v>8</v>
      </c>
      <c r="C9" s="17" t="s">
        <v>9</v>
      </c>
      <c r="D9" s="17">
        <v>0.5</v>
      </c>
      <c r="E9" s="9">
        <v>653</v>
      </c>
      <c r="F9" s="17">
        <f t="shared" si="0"/>
        <v>327</v>
      </c>
      <c r="G9" s="6" t="s">
        <v>233</v>
      </c>
      <c r="H9" s="6" t="s">
        <v>235</v>
      </c>
      <c r="I9" s="6">
        <v>7</v>
      </c>
    </row>
    <row r="10" spans="1:20">
      <c r="A10" s="6">
        <v>9</v>
      </c>
      <c r="B10" s="29" t="s">
        <v>89</v>
      </c>
      <c r="C10" s="25" t="s">
        <v>90</v>
      </c>
      <c r="D10" s="17">
        <v>1</v>
      </c>
      <c r="E10" s="9">
        <v>601</v>
      </c>
      <c r="F10" s="17">
        <f>ROUND(D10*E10,0)</f>
        <v>601</v>
      </c>
      <c r="G10" s="42" t="s">
        <v>230</v>
      </c>
      <c r="H10" s="42" t="s">
        <v>236</v>
      </c>
      <c r="I10" s="42">
        <v>1</v>
      </c>
    </row>
    <row r="11" spans="1:20">
      <c r="A11" s="6">
        <v>13</v>
      </c>
      <c r="B11" s="29" t="s">
        <v>94</v>
      </c>
      <c r="C11" s="25" t="s">
        <v>95</v>
      </c>
      <c r="D11" s="17">
        <v>0.5</v>
      </c>
      <c r="E11" s="9">
        <v>543</v>
      </c>
      <c r="F11" s="17">
        <f>ROUND(D11*E11,0)</f>
        <v>272</v>
      </c>
      <c r="G11" s="6" t="s">
        <v>228</v>
      </c>
      <c r="H11" s="6" t="s">
        <v>232</v>
      </c>
      <c r="I11" s="6">
        <v>6</v>
      </c>
    </row>
    <row r="12" spans="1:20">
      <c r="A12" s="6">
        <v>8</v>
      </c>
      <c r="B12" s="29" t="s">
        <v>88</v>
      </c>
      <c r="C12" s="25" t="s">
        <v>87</v>
      </c>
      <c r="D12" s="17">
        <v>0.5</v>
      </c>
      <c r="E12" s="9">
        <v>580</v>
      </c>
      <c r="F12" s="17">
        <f t="shared" si="0"/>
        <v>290</v>
      </c>
      <c r="G12" s="42" t="s">
        <v>266</v>
      </c>
      <c r="H12" s="42" t="s">
        <v>235</v>
      </c>
      <c r="I12" s="42">
        <v>8</v>
      </c>
    </row>
    <row r="13" spans="1:20">
      <c r="A13" s="6">
        <v>10</v>
      </c>
      <c r="B13" s="29" t="s">
        <v>91</v>
      </c>
      <c r="C13" s="25" t="s">
        <v>87</v>
      </c>
      <c r="D13" s="17">
        <v>0.5</v>
      </c>
      <c r="E13" s="9">
        <v>580</v>
      </c>
      <c r="F13" s="17">
        <f t="shared" si="0"/>
        <v>290</v>
      </c>
      <c r="G13" s="42" t="s">
        <v>266</v>
      </c>
      <c r="H13" s="42" t="s">
        <v>235</v>
      </c>
      <c r="I13" s="42">
        <v>8</v>
      </c>
      <c r="J13" s="53"/>
      <c r="K13" s="53"/>
      <c r="L13" s="54"/>
      <c r="M13" s="54"/>
      <c r="N13" s="54"/>
      <c r="O13" s="55"/>
      <c r="P13" s="55"/>
      <c r="Q13" s="55"/>
      <c r="R13" s="55"/>
      <c r="S13" s="75"/>
      <c r="T13" s="76"/>
    </row>
    <row r="14" spans="1:20">
      <c r="A14" s="6">
        <v>11</v>
      </c>
      <c r="B14" s="29" t="s">
        <v>92</v>
      </c>
      <c r="C14" s="25" t="s">
        <v>87</v>
      </c>
      <c r="D14" s="17">
        <v>0.5</v>
      </c>
      <c r="E14" s="9">
        <v>580</v>
      </c>
      <c r="F14" s="17">
        <f t="shared" si="0"/>
        <v>290</v>
      </c>
      <c r="G14" s="42" t="s">
        <v>266</v>
      </c>
      <c r="H14" s="42" t="s">
        <v>235</v>
      </c>
      <c r="I14" s="42">
        <v>8</v>
      </c>
    </row>
    <row r="15" spans="1:20">
      <c r="A15" s="6">
        <v>12</v>
      </c>
      <c r="B15" s="29" t="s">
        <v>93</v>
      </c>
      <c r="C15" s="25" t="s">
        <v>87</v>
      </c>
      <c r="D15" s="17">
        <v>0.4</v>
      </c>
      <c r="E15" s="9">
        <v>790</v>
      </c>
      <c r="F15" s="17">
        <f t="shared" si="0"/>
        <v>316</v>
      </c>
      <c r="G15" s="42" t="s">
        <v>266</v>
      </c>
      <c r="H15" s="42" t="s">
        <v>235</v>
      </c>
      <c r="I15" s="42">
        <v>8</v>
      </c>
    </row>
    <row r="16" spans="1:20">
      <c r="A16" s="6">
        <v>14</v>
      </c>
      <c r="B16" s="29" t="s">
        <v>96</v>
      </c>
      <c r="C16" s="25" t="s">
        <v>87</v>
      </c>
      <c r="D16" s="17">
        <v>0.4</v>
      </c>
      <c r="E16" s="9">
        <v>543</v>
      </c>
      <c r="F16" s="17">
        <f t="shared" si="0"/>
        <v>217</v>
      </c>
      <c r="G16" s="42" t="s">
        <v>266</v>
      </c>
      <c r="H16" s="42" t="s">
        <v>235</v>
      </c>
      <c r="I16" s="42">
        <v>8</v>
      </c>
    </row>
    <row r="17" spans="1:9">
      <c r="A17" s="6"/>
      <c r="B17" s="198" t="s">
        <v>110</v>
      </c>
      <c r="C17" s="17"/>
      <c r="D17" s="26">
        <f>SUM(D4:D16)</f>
        <v>13.8</v>
      </c>
      <c r="E17" s="14"/>
      <c r="F17" s="26">
        <f>SUM(F4:F16)</f>
        <v>8188</v>
      </c>
      <c r="G17" s="6"/>
      <c r="H17" s="6"/>
      <c r="I17" s="6"/>
    </row>
    <row r="18" spans="1:9">
      <c r="A18" s="58"/>
    </row>
    <row r="19" spans="1:9">
      <c r="D19" s="13"/>
      <c r="F19" s="72"/>
    </row>
    <row r="20" spans="1:9">
      <c r="E20" s="72"/>
      <c r="F20" s="73"/>
    </row>
    <row r="21" spans="1:9">
      <c r="E21" s="73"/>
      <c r="F21" s="73"/>
    </row>
    <row r="22" spans="1:9">
      <c r="E22" s="73"/>
      <c r="F22" s="73"/>
    </row>
  </sheetData>
  <mergeCells count="2">
    <mergeCell ref="A1:I1"/>
    <mergeCell ref="A2:I2"/>
  </mergeCells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sqref="A1:I1"/>
    </sheetView>
  </sheetViews>
  <sheetFormatPr defaultColWidth="9.140625" defaultRowHeight="15.75"/>
  <cols>
    <col min="1" max="1" width="4.28515625" style="18" customWidth="1"/>
    <col min="2" max="2" width="29.140625" style="90" customWidth="1"/>
    <col min="3" max="3" width="14.7109375" style="18" customWidth="1"/>
    <col min="4" max="4" width="13" style="18" customWidth="1"/>
    <col min="5" max="5" width="13" style="67" customWidth="1"/>
    <col min="6" max="6" width="13.5703125" style="18" customWidth="1"/>
    <col min="7" max="8" width="9.140625" style="18"/>
    <col min="9" max="9" width="12.85546875" style="18" customWidth="1"/>
    <col min="10" max="16384" width="9.140625" style="18"/>
  </cols>
  <sheetData>
    <row r="1" spans="1:9" ht="15.75" customHeight="1">
      <c r="A1" s="205" t="s">
        <v>491</v>
      </c>
      <c r="B1" s="205"/>
      <c r="C1" s="205"/>
      <c r="D1" s="205"/>
      <c r="E1" s="205"/>
      <c r="F1" s="205"/>
      <c r="G1" s="205"/>
      <c r="H1" s="205"/>
      <c r="I1" s="205"/>
    </row>
    <row r="2" spans="1:9" ht="47.25" customHeight="1">
      <c r="A2" s="211" t="s">
        <v>297</v>
      </c>
      <c r="B2" s="211"/>
      <c r="C2" s="211"/>
      <c r="D2" s="211"/>
      <c r="E2" s="211"/>
      <c r="F2" s="211"/>
      <c r="G2" s="211"/>
      <c r="H2" s="211"/>
      <c r="I2" s="211"/>
    </row>
    <row r="3" spans="1:9" ht="62.25" customHeight="1">
      <c r="A3" s="3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31" t="s">
        <v>181</v>
      </c>
      <c r="H3" s="31" t="s">
        <v>182</v>
      </c>
      <c r="I3" s="4" t="s">
        <v>183</v>
      </c>
    </row>
    <row r="4" spans="1:9" s="67" customFormat="1">
      <c r="A4" s="50">
        <v>1</v>
      </c>
      <c r="B4" s="51" t="s">
        <v>37</v>
      </c>
      <c r="C4" s="52" t="s">
        <v>82</v>
      </c>
      <c r="D4" s="52">
        <v>1</v>
      </c>
      <c r="E4" s="52">
        <v>1533</v>
      </c>
      <c r="F4" s="52">
        <f>ROUND(D4*E4,0)</f>
        <v>1533</v>
      </c>
      <c r="G4" s="9" t="s">
        <v>227</v>
      </c>
      <c r="H4" s="9" t="s">
        <v>226</v>
      </c>
      <c r="I4" s="9">
        <v>13</v>
      </c>
    </row>
    <row r="5" spans="1:9" s="63" customFormat="1" ht="45.75" customHeight="1">
      <c r="A5" s="19">
        <v>2</v>
      </c>
      <c r="B5" s="20" t="s">
        <v>148</v>
      </c>
      <c r="C5" s="21" t="s">
        <v>57</v>
      </c>
      <c r="D5" s="21">
        <v>2</v>
      </c>
      <c r="E5" s="52" t="s">
        <v>294</v>
      </c>
      <c r="F5" s="52">
        <v>1442</v>
      </c>
      <c r="G5" s="6" t="s">
        <v>228</v>
      </c>
      <c r="H5" s="6" t="s">
        <v>232</v>
      </c>
      <c r="I5" s="6">
        <v>6</v>
      </c>
    </row>
    <row r="6" spans="1:9" s="63" customFormat="1" ht="47.25">
      <c r="A6" s="19">
        <v>3</v>
      </c>
      <c r="B6" s="20" t="s">
        <v>149</v>
      </c>
      <c r="C6" s="21" t="s">
        <v>150</v>
      </c>
      <c r="D6" s="21">
        <v>1</v>
      </c>
      <c r="E6" s="52" t="s">
        <v>293</v>
      </c>
      <c r="F6" s="52">
        <v>795</v>
      </c>
      <c r="G6" s="6" t="s">
        <v>233</v>
      </c>
      <c r="H6" s="6" t="s">
        <v>235</v>
      </c>
      <c r="I6" s="6">
        <v>7</v>
      </c>
    </row>
    <row r="7" spans="1:9" s="63" customFormat="1" ht="61.15" customHeight="1">
      <c r="A7" s="19">
        <v>4</v>
      </c>
      <c r="B7" s="20" t="s">
        <v>287</v>
      </c>
      <c r="C7" s="56">
        <v>931208</v>
      </c>
      <c r="D7" s="22">
        <v>2</v>
      </c>
      <c r="E7" s="52" t="s">
        <v>295</v>
      </c>
      <c r="F7" s="52">
        <v>1590</v>
      </c>
      <c r="G7" s="6" t="s">
        <v>230</v>
      </c>
      <c r="H7" s="6" t="s">
        <v>268</v>
      </c>
      <c r="I7" s="6">
        <v>7</v>
      </c>
    </row>
    <row r="8" spans="1:9" s="63" customFormat="1" ht="47.25">
      <c r="A8" s="19">
        <v>5</v>
      </c>
      <c r="B8" s="20" t="s">
        <v>81</v>
      </c>
      <c r="C8" s="21" t="s">
        <v>69</v>
      </c>
      <c r="D8" s="22">
        <v>1</v>
      </c>
      <c r="E8" s="52" t="s">
        <v>296</v>
      </c>
      <c r="F8" s="52">
        <v>802</v>
      </c>
      <c r="G8" s="6" t="s">
        <v>228</v>
      </c>
      <c r="H8" s="6" t="s">
        <v>232</v>
      </c>
      <c r="I8" s="6">
        <v>6</v>
      </c>
    </row>
    <row r="9" spans="1:9">
      <c r="A9" s="42"/>
      <c r="B9" s="199" t="s">
        <v>110</v>
      </c>
      <c r="C9" s="69"/>
      <c r="D9" s="68">
        <f>SUM(D4:D8)</f>
        <v>7</v>
      </c>
      <c r="E9" s="70"/>
      <c r="F9" s="68">
        <f>SUM(F4:F8)</f>
        <v>6162</v>
      </c>
      <c r="G9" s="42"/>
      <c r="H9" s="42"/>
      <c r="I9" s="42"/>
    </row>
    <row r="11" spans="1:9">
      <c r="C11" s="71"/>
      <c r="D11" s="13"/>
      <c r="E11" s="13"/>
      <c r="F11" s="72"/>
    </row>
    <row r="12" spans="1:9">
      <c r="D12" s="1"/>
      <c r="E12" s="72"/>
      <c r="F12" s="73"/>
    </row>
    <row r="13" spans="1:9">
      <c r="D13" s="1"/>
      <c r="E13" s="73"/>
      <c r="F13" s="73"/>
    </row>
    <row r="14" spans="1:9">
      <c r="D14" s="1"/>
      <c r="E14" s="73"/>
      <c r="F14" s="73"/>
    </row>
  </sheetData>
  <mergeCells count="2">
    <mergeCell ref="A2:I2"/>
    <mergeCell ref="A1:I1"/>
  </mergeCells>
  <pageMargins left="1.1811023622047245" right="0.70866141732283472" top="0.74803149606299213" bottom="0.74803149606299213" header="0.31496062992125984" footer="0.31496062992125984"/>
  <pageSetup paperSize="9" scale="95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1"/>
    </sheetView>
  </sheetViews>
  <sheetFormatPr defaultColWidth="9.140625" defaultRowHeight="15.75"/>
  <cols>
    <col min="1" max="1" width="9.140625" style="62"/>
    <col min="2" max="2" width="22.140625" style="91" customWidth="1"/>
    <col min="3" max="3" width="10.85546875" style="62" customWidth="1"/>
    <col min="4" max="4" width="9.140625" style="62"/>
    <col min="5" max="5" width="13.85546875" style="62" customWidth="1"/>
    <col min="6" max="6" width="13.5703125" style="62" customWidth="1"/>
    <col min="7" max="8" width="9.140625" style="62"/>
    <col min="9" max="9" width="11.85546875" style="62" customWidth="1"/>
    <col min="10" max="16384" width="9.140625" style="62"/>
  </cols>
  <sheetData>
    <row r="1" spans="1:13">
      <c r="A1" s="212" t="s">
        <v>492</v>
      </c>
      <c r="B1" s="212"/>
      <c r="C1" s="212"/>
      <c r="D1" s="212"/>
      <c r="E1" s="212"/>
      <c r="F1" s="212"/>
      <c r="G1" s="212"/>
      <c r="H1" s="212"/>
      <c r="I1" s="212"/>
    </row>
    <row r="2" spans="1:13" s="18" customFormat="1" ht="33" customHeight="1">
      <c r="A2" s="214" t="s">
        <v>298</v>
      </c>
      <c r="B2" s="214"/>
      <c r="C2" s="214"/>
      <c r="D2" s="214"/>
      <c r="E2" s="214"/>
      <c r="F2" s="214"/>
      <c r="G2" s="214"/>
      <c r="H2" s="214"/>
      <c r="I2" s="214"/>
    </row>
    <row r="3" spans="1:13" s="18" customFormat="1" ht="47.25">
      <c r="A3" s="3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31" t="s">
        <v>181</v>
      </c>
      <c r="H3" s="31" t="s">
        <v>182</v>
      </c>
      <c r="I3" s="4" t="s">
        <v>183</v>
      </c>
    </row>
    <row r="4" spans="1:13" s="63" customFormat="1">
      <c r="A4" s="19">
        <v>1</v>
      </c>
      <c r="B4" s="24" t="s">
        <v>67</v>
      </c>
      <c r="C4" s="25" t="s">
        <v>129</v>
      </c>
      <c r="D4" s="19">
        <v>1</v>
      </c>
      <c r="E4" s="19">
        <v>1188</v>
      </c>
      <c r="F4" s="19">
        <f t="shared" ref="F4:F14" si="0">ROUND(D4*E4,0)</f>
        <v>1188</v>
      </c>
      <c r="G4" s="17" t="s">
        <v>227</v>
      </c>
      <c r="H4" s="17" t="s">
        <v>226</v>
      </c>
      <c r="I4" s="17">
        <v>13</v>
      </c>
    </row>
    <row r="5" spans="1:13" s="63" customFormat="1">
      <c r="A5" s="19">
        <v>2</v>
      </c>
      <c r="B5" s="24" t="s">
        <v>130</v>
      </c>
      <c r="C5" s="25" t="s">
        <v>131</v>
      </c>
      <c r="D5" s="19">
        <v>1</v>
      </c>
      <c r="E5" s="19">
        <v>958</v>
      </c>
      <c r="F5" s="19">
        <f t="shared" si="0"/>
        <v>958</v>
      </c>
      <c r="G5" s="19" t="s">
        <v>227</v>
      </c>
      <c r="H5" s="19" t="s">
        <v>239</v>
      </c>
      <c r="I5" s="19">
        <v>12</v>
      </c>
    </row>
    <row r="6" spans="1:13" s="63" customFormat="1" ht="33.75" customHeight="1">
      <c r="A6" s="19">
        <v>3</v>
      </c>
      <c r="B6" s="24" t="s">
        <v>132</v>
      </c>
      <c r="C6" s="25" t="s">
        <v>133</v>
      </c>
      <c r="D6" s="19">
        <v>1</v>
      </c>
      <c r="E6" s="19">
        <v>735</v>
      </c>
      <c r="F6" s="19">
        <f t="shared" si="0"/>
        <v>735</v>
      </c>
      <c r="G6" s="19" t="s">
        <v>247</v>
      </c>
      <c r="H6" s="19" t="s">
        <v>237</v>
      </c>
      <c r="I6" s="19">
        <v>9</v>
      </c>
    </row>
    <row r="7" spans="1:13" s="63" customFormat="1" ht="31.5">
      <c r="A7" s="19">
        <v>4</v>
      </c>
      <c r="B7" s="24" t="s">
        <v>134</v>
      </c>
      <c r="C7" s="25" t="s">
        <v>135</v>
      </c>
      <c r="D7" s="19">
        <v>0.5</v>
      </c>
      <c r="E7" s="19">
        <v>500</v>
      </c>
      <c r="F7" s="19">
        <f t="shared" si="0"/>
        <v>250</v>
      </c>
      <c r="G7" s="6" t="s">
        <v>233</v>
      </c>
      <c r="H7" s="6" t="s">
        <v>235</v>
      </c>
      <c r="I7" s="6">
        <v>7</v>
      </c>
    </row>
    <row r="8" spans="1:13" s="63" customFormat="1">
      <c r="A8" s="19">
        <v>5</v>
      </c>
      <c r="B8" s="24" t="s">
        <v>136</v>
      </c>
      <c r="C8" s="25" t="s">
        <v>137</v>
      </c>
      <c r="D8" s="19">
        <v>1</v>
      </c>
      <c r="E8" s="19">
        <v>500</v>
      </c>
      <c r="F8" s="19">
        <f t="shared" si="0"/>
        <v>500</v>
      </c>
      <c r="G8" s="19" t="s">
        <v>231</v>
      </c>
      <c r="H8" s="19" t="s">
        <v>236</v>
      </c>
      <c r="I8" s="19">
        <v>5</v>
      </c>
    </row>
    <row r="9" spans="1:13" s="63" customFormat="1" ht="47.25">
      <c r="A9" s="19">
        <v>6</v>
      </c>
      <c r="B9" s="24" t="s">
        <v>138</v>
      </c>
      <c r="C9" s="25" t="s">
        <v>139</v>
      </c>
      <c r="D9" s="17">
        <v>1</v>
      </c>
      <c r="E9" s="8" t="s">
        <v>300</v>
      </c>
      <c r="F9" s="9">
        <v>592</v>
      </c>
      <c r="G9" s="6" t="s">
        <v>230</v>
      </c>
      <c r="H9" s="43" t="s">
        <v>245</v>
      </c>
      <c r="I9" s="43">
        <v>5</v>
      </c>
      <c r="K9" s="65"/>
    </row>
    <row r="10" spans="1:13" s="63" customFormat="1" ht="47.25">
      <c r="A10" s="19">
        <v>7</v>
      </c>
      <c r="B10" s="24" t="s">
        <v>140</v>
      </c>
      <c r="C10" s="25" t="s">
        <v>141</v>
      </c>
      <c r="D10" s="17">
        <v>1</v>
      </c>
      <c r="E10" s="8" t="s">
        <v>300</v>
      </c>
      <c r="F10" s="9">
        <v>592</v>
      </c>
      <c r="G10" s="6" t="s">
        <v>230</v>
      </c>
      <c r="H10" s="43" t="s">
        <v>245</v>
      </c>
      <c r="I10" s="43">
        <v>5</v>
      </c>
    </row>
    <row r="11" spans="1:13" s="63" customFormat="1">
      <c r="A11" s="19">
        <v>8</v>
      </c>
      <c r="B11" s="24" t="s">
        <v>301</v>
      </c>
      <c r="C11" s="39">
        <v>343230</v>
      </c>
      <c r="D11" s="19">
        <v>1</v>
      </c>
      <c r="E11" s="25">
        <v>550</v>
      </c>
      <c r="F11" s="19">
        <f t="shared" si="0"/>
        <v>550</v>
      </c>
      <c r="G11" s="19" t="s">
        <v>247</v>
      </c>
      <c r="H11" s="19" t="s">
        <v>235</v>
      </c>
      <c r="I11" s="19">
        <v>5</v>
      </c>
    </row>
    <row r="12" spans="1:13" s="63" customFormat="1">
      <c r="A12" s="19">
        <v>9</v>
      </c>
      <c r="B12" s="24" t="s">
        <v>142</v>
      </c>
      <c r="C12" s="25" t="s">
        <v>53</v>
      </c>
      <c r="D12" s="19">
        <v>1</v>
      </c>
      <c r="E12" s="25">
        <v>500</v>
      </c>
      <c r="F12" s="19">
        <f t="shared" si="0"/>
        <v>500</v>
      </c>
      <c r="G12" s="32" t="s">
        <v>230</v>
      </c>
      <c r="H12" s="32" t="s">
        <v>237</v>
      </c>
      <c r="I12" s="32">
        <v>4</v>
      </c>
    </row>
    <row r="13" spans="1:13" s="63" customFormat="1" ht="47.25">
      <c r="A13" s="19">
        <v>10</v>
      </c>
      <c r="B13" s="24" t="s">
        <v>143</v>
      </c>
      <c r="C13" s="25" t="s">
        <v>144</v>
      </c>
      <c r="D13" s="19">
        <v>1.3</v>
      </c>
      <c r="E13" s="8" t="s">
        <v>302</v>
      </c>
      <c r="F13" s="50">
        <v>654</v>
      </c>
      <c r="G13" s="42" t="s">
        <v>230</v>
      </c>
      <c r="H13" s="42" t="s">
        <v>236</v>
      </c>
      <c r="I13" s="42">
        <v>1</v>
      </c>
      <c r="M13" s="65"/>
    </row>
    <row r="14" spans="1:13" s="63" customFormat="1">
      <c r="A14" s="19">
        <v>11</v>
      </c>
      <c r="B14" s="24" t="s">
        <v>16</v>
      </c>
      <c r="C14" s="17" t="s">
        <v>17</v>
      </c>
      <c r="D14" s="19">
        <v>3</v>
      </c>
      <c r="E14" s="25">
        <v>500</v>
      </c>
      <c r="F14" s="19">
        <f t="shared" si="0"/>
        <v>1500</v>
      </c>
      <c r="G14" s="42" t="s">
        <v>230</v>
      </c>
      <c r="H14" s="42" t="s">
        <v>236</v>
      </c>
      <c r="I14" s="42">
        <v>1</v>
      </c>
    </row>
    <row r="15" spans="1:13" s="63" customFormat="1" ht="114.75" customHeight="1">
      <c r="A15" s="19">
        <v>12</v>
      </c>
      <c r="B15" s="24" t="s">
        <v>299</v>
      </c>
      <c r="C15" s="39">
        <v>265411</v>
      </c>
      <c r="D15" s="19">
        <v>0.5</v>
      </c>
      <c r="E15" s="19">
        <v>510</v>
      </c>
      <c r="F15" s="19">
        <f>ROUND(D15*E15,0)</f>
        <v>255</v>
      </c>
      <c r="G15" s="42" t="s">
        <v>247</v>
      </c>
      <c r="H15" s="42" t="s">
        <v>250</v>
      </c>
      <c r="I15" s="42">
        <v>7</v>
      </c>
    </row>
    <row r="16" spans="1:13" s="63" customFormat="1" ht="33.75" customHeight="1">
      <c r="A16" s="19">
        <v>13</v>
      </c>
      <c r="B16" s="24" t="s">
        <v>127</v>
      </c>
      <c r="C16" s="25" t="s">
        <v>128</v>
      </c>
      <c r="D16" s="19">
        <v>0.3</v>
      </c>
      <c r="E16" s="19">
        <v>510</v>
      </c>
      <c r="F16" s="19">
        <f>ROUND(D16*E16,0)</f>
        <v>153</v>
      </c>
      <c r="G16" s="42" t="s">
        <v>247</v>
      </c>
      <c r="H16" s="42" t="s">
        <v>250</v>
      </c>
      <c r="I16" s="42">
        <v>7</v>
      </c>
    </row>
    <row r="17" spans="1:9" s="63" customFormat="1">
      <c r="A17" s="19"/>
      <c r="B17" s="200" t="s">
        <v>110</v>
      </c>
      <c r="C17" s="17"/>
      <c r="D17" s="27">
        <f>SUM(D4:D16)</f>
        <v>13.600000000000001</v>
      </c>
      <c r="E17" s="27"/>
      <c r="F17" s="27">
        <f>SUM(F4:F16)</f>
        <v>8427</v>
      </c>
      <c r="G17" s="19"/>
      <c r="H17" s="19"/>
      <c r="I17" s="19"/>
    </row>
    <row r="18" spans="1:9" s="63" customFormat="1">
      <c r="A18" s="19">
        <v>14</v>
      </c>
      <c r="B18" s="24" t="s">
        <v>111</v>
      </c>
      <c r="C18" s="25" t="s">
        <v>112</v>
      </c>
      <c r="D18" s="19">
        <v>0.5</v>
      </c>
      <c r="E18" s="19">
        <v>510</v>
      </c>
      <c r="F18" s="19">
        <f>ROUND(D18*E18,0)</f>
        <v>255</v>
      </c>
      <c r="G18" s="42" t="s">
        <v>247</v>
      </c>
      <c r="H18" s="42" t="s">
        <v>250</v>
      </c>
      <c r="I18" s="42">
        <v>7</v>
      </c>
    </row>
    <row r="19" spans="1:9" s="63" customFormat="1">
      <c r="A19" s="19">
        <v>15</v>
      </c>
      <c r="B19" s="24" t="s">
        <v>111</v>
      </c>
      <c r="C19" s="25" t="s">
        <v>112</v>
      </c>
      <c r="D19" s="19">
        <v>0.5</v>
      </c>
      <c r="E19" s="19">
        <v>510</v>
      </c>
      <c r="F19" s="19">
        <f>ROUND(D19*E19,0)</f>
        <v>255</v>
      </c>
      <c r="G19" s="42" t="s">
        <v>247</v>
      </c>
      <c r="H19" s="42" t="s">
        <v>250</v>
      </c>
      <c r="I19" s="42">
        <v>7</v>
      </c>
    </row>
    <row r="20" spans="1:9" s="63" customFormat="1">
      <c r="A20" s="19">
        <v>16</v>
      </c>
      <c r="B20" s="24" t="s">
        <v>113</v>
      </c>
      <c r="C20" s="25" t="s">
        <v>114</v>
      </c>
      <c r="D20" s="19">
        <v>0.2</v>
      </c>
      <c r="E20" s="19">
        <v>510</v>
      </c>
      <c r="F20" s="19">
        <f t="shared" ref="F20:F41" si="1">ROUND(D20*E20,0)</f>
        <v>102</v>
      </c>
      <c r="G20" s="42" t="s">
        <v>247</v>
      </c>
      <c r="H20" s="42" t="s">
        <v>250</v>
      </c>
      <c r="I20" s="42">
        <v>7</v>
      </c>
    </row>
    <row r="21" spans="1:9" s="63" customFormat="1">
      <c r="A21" s="19">
        <v>17</v>
      </c>
      <c r="B21" s="24" t="s">
        <v>113</v>
      </c>
      <c r="C21" s="25" t="s">
        <v>114</v>
      </c>
      <c r="D21" s="19">
        <v>0.2</v>
      </c>
      <c r="E21" s="19">
        <v>510</v>
      </c>
      <c r="F21" s="19">
        <f>ROUND(D21*E21,0)</f>
        <v>102</v>
      </c>
      <c r="G21" s="42" t="s">
        <v>247</v>
      </c>
      <c r="H21" s="42" t="s">
        <v>250</v>
      </c>
      <c r="I21" s="42">
        <v>7</v>
      </c>
    </row>
    <row r="22" spans="1:9" s="63" customFormat="1">
      <c r="A22" s="19">
        <v>18</v>
      </c>
      <c r="B22" s="24" t="s">
        <v>115</v>
      </c>
      <c r="C22" s="25" t="s">
        <v>73</v>
      </c>
      <c r="D22" s="19">
        <v>0.1</v>
      </c>
      <c r="E22" s="19">
        <v>510</v>
      </c>
      <c r="F22" s="19">
        <f>ROUND(D22*E22,0)</f>
        <v>51</v>
      </c>
      <c r="G22" s="42" t="s">
        <v>247</v>
      </c>
      <c r="H22" s="42" t="s">
        <v>250</v>
      </c>
      <c r="I22" s="42">
        <v>7</v>
      </c>
    </row>
    <row r="23" spans="1:9" s="63" customFormat="1">
      <c r="A23" s="19">
        <v>19</v>
      </c>
      <c r="B23" s="24" t="s">
        <v>115</v>
      </c>
      <c r="C23" s="25" t="s">
        <v>73</v>
      </c>
      <c r="D23" s="19">
        <v>0.1</v>
      </c>
      <c r="E23" s="19">
        <v>510</v>
      </c>
      <c r="F23" s="19">
        <f>ROUND(D23*E23,0)</f>
        <v>51</v>
      </c>
      <c r="G23" s="42" t="s">
        <v>247</v>
      </c>
      <c r="H23" s="42" t="s">
        <v>250</v>
      </c>
      <c r="I23" s="42">
        <v>7</v>
      </c>
    </row>
    <row r="24" spans="1:9" s="63" customFormat="1">
      <c r="A24" s="19">
        <v>20</v>
      </c>
      <c r="B24" s="24" t="s">
        <v>115</v>
      </c>
      <c r="C24" s="25" t="s">
        <v>73</v>
      </c>
      <c r="D24" s="19">
        <v>0.1</v>
      </c>
      <c r="E24" s="19">
        <v>510</v>
      </c>
      <c r="F24" s="19">
        <f>ROUND(D24*E24,0)</f>
        <v>51</v>
      </c>
      <c r="G24" s="42" t="s">
        <v>247</v>
      </c>
      <c r="H24" s="42" t="s">
        <v>250</v>
      </c>
      <c r="I24" s="42">
        <v>7</v>
      </c>
    </row>
    <row r="25" spans="1:9" s="63" customFormat="1">
      <c r="A25" s="19">
        <v>21</v>
      </c>
      <c r="B25" s="24" t="s">
        <v>115</v>
      </c>
      <c r="C25" s="25" t="s">
        <v>73</v>
      </c>
      <c r="D25" s="19">
        <v>0.2</v>
      </c>
      <c r="E25" s="19">
        <v>510</v>
      </c>
      <c r="F25" s="19">
        <f t="shared" si="1"/>
        <v>102</v>
      </c>
      <c r="G25" s="42" t="s">
        <v>247</v>
      </c>
      <c r="H25" s="42" t="s">
        <v>250</v>
      </c>
      <c r="I25" s="42">
        <v>7</v>
      </c>
    </row>
    <row r="26" spans="1:9" s="63" customFormat="1">
      <c r="A26" s="19">
        <v>22</v>
      </c>
      <c r="B26" s="24" t="s">
        <v>115</v>
      </c>
      <c r="C26" s="25" t="s">
        <v>73</v>
      </c>
      <c r="D26" s="19">
        <v>0.4</v>
      </c>
      <c r="E26" s="19">
        <v>510</v>
      </c>
      <c r="F26" s="19">
        <f>ROUND(D26*E26,0)</f>
        <v>204</v>
      </c>
      <c r="G26" s="42" t="s">
        <v>247</v>
      </c>
      <c r="H26" s="42" t="s">
        <v>250</v>
      </c>
      <c r="I26" s="42">
        <v>7</v>
      </c>
    </row>
    <row r="27" spans="1:9" s="63" customFormat="1">
      <c r="A27" s="19">
        <v>23</v>
      </c>
      <c r="B27" s="24" t="s">
        <v>116</v>
      </c>
      <c r="C27" s="25" t="s">
        <v>71</v>
      </c>
      <c r="D27" s="19">
        <v>1</v>
      </c>
      <c r="E27" s="19">
        <v>510</v>
      </c>
      <c r="F27" s="19">
        <f t="shared" si="1"/>
        <v>510</v>
      </c>
      <c r="G27" s="42" t="s">
        <v>247</v>
      </c>
      <c r="H27" s="42" t="s">
        <v>250</v>
      </c>
      <c r="I27" s="42">
        <v>7</v>
      </c>
    </row>
    <row r="28" spans="1:9" s="63" customFormat="1" ht="35.25" customHeight="1">
      <c r="A28" s="19">
        <v>24</v>
      </c>
      <c r="B28" s="24" t="s">
        <v>117</v>
      </c>
      <c r="C28" s="25" t="s">
        <v>118</v>
      </c>
      <c r="D28" s="19">
        <v>0.3</v>
      </c>
      <c r="E28" s="19">
        <v>510</v>
      </c>
      <c r="F28" s="19">
        <f t="shared" si="1"/>
        <v>153</v>
      </c>
      <c r="G28" s="42" t="s">
        <v>247</v>
      </c>
      <c r="H28" s="42" t="s">
        <v>250</v>
      </c>
      <c r="I28" s="42">
        <v>7</v>
      </c>
    </row>
    <row r="29" spans="1:9" s="63" customFormat="1" ht="31.5">
      <c r="A29" s="19">
        <v>25</v>
      </c>
      <c r="B29" s="24" t="s">
        <v>117</v>
      </c>
      <c r="C29" s="25" t="s">
        <v>118</v>
      </c>
      <c r="D29" s="19">
        <v>0.3</v>
      </c>
      <c r="E29" s="19">
        <v>510</v>
      </c>
      <c r="F29" s="19">
        <f t="shared" si="1"/>
        <v>153</v>
      </c>
      <c r="G29" s="42" t="s">
        <v>247</v>
      </c>
      <c r="H29" s="42" t="s">
        <v>250</v>
      </c>
      <c r="I29" s="42">
        <v>7</v>
      </c>
    </row>
    <row r="30" spans="1:9" s="63" customFormat="1" ht="31.5">
      <c r="A30" s="19">
        <v>26</v>
      </c>
      <c r="B30" s="24" t="s">
        <v>119</v>
      </c>
      <c r="C30" s="25" t="s">
        <v>120</v>
      </c>
      <c r="D30" s="19">
        <v>0.3</v>
      </c>
      <c r="E30" s="19">
        <v>510</v>
      </c>
      <c r="F30" s="19">
        <f t="shared" si="1"/>
        <v>153</v>
      </c>
      <c r="G30" s="42" t="s">
        <v>247</v>
      </c>
      <c r="H30" s="42" t="s">
        <v>250</v>
      </c>
      <c r="I30" s="42">
        <v>7</v>
      </c>
    </row>
    <row r="31" spans="1:9" s="63" customFormat="1">
      <c r="A31" s="19">
        <v>27</v>
      </c>
      <c r="B31" s="24" t="s">
        <v>121</v>
      </c>
      <c r="C31" s="25" t="s">
        <v>122</v>
      </c>
      <c r="D31" s="19">
        <v>0.3</v>
      </c>
      <c r="E31" s="19">
        <v>510</v>
      </c>
      <c r="F31" s="19">
        <f t="shared" si="1"/>
        <v>153</v>
      </c>
      <c r="G31" s="42" t="s">
        <v>247</v>
      </c>
      <c r="H31" s="42" t="s">
        <v>250</v>
      </c>
      <c r="I31" s="42">
        <v>7</v>
      </c>
    </row>
    <row r="32" spans="1:9" s="63" customFormat="1">
      <c r="A32" s="19">
        <v>28</v>
      </c>
      <c r="B32" s="24" t="s">
        <v>123</v>
      </c>
      <c r="C32" s="25" t="s">
        <v>124</v>
      </c>
      <c r="D32" s="19">
        <v>0.2</v>
      </c>
      <c r="E32" s="19">
        <v>510</v>
      </c>
      <c r="F32" s="19">
        <f>ROUND(D32*E32,0)</f>
        <v>102</v>
      </c>
      <c r="G32" s="42" t="s">
        <v>247</v>
      </c>
      <c r="H32" s="42" t="s">
        <v>250</v>
      </c>
      <c r="I32" s="42">
        <v>7</v>
      </c>
    </row>
    <row r="33" spans="1:12" s="63" customFormat="1" ht="15" customHeight="1">
      <c r="A33" s="19">
        <v>29</v>
      </c>
      <c r="B33" s="24" t="s">
        <v>123</v>
      </c>
      <c r="C33" s="25" t="s">
        <v>124</v>
      </c>
      <c r="D33" s="19">
        <v>0.3</v>
      </c>
      <c r="E33" s="19">
        <v>510</v>
      </c>
      <c r="F33" s="19">
        <f>ROUND(D33*E33,0)</f>
        <v>153</v>
      </c>
      <c r="G33" s="42" t="s">
        <v>247</v>
      </c>
      <c r="H33" s="42" t="s">
        <v>250</v>
      </c>
      <c r="I33" s="42">
        <v>7</v>
      </c>
    </row>
    <row r="34" spans="1:12" s="63" customFormat="1">
      <c r="A34" s="19">
        <v>30</v>
      </c>
      <c r="B34" s="24" t="s">
        <v>123</v>
      </c>
      <c r="C34" s="25" t="s">
        <v>124</v>
      </c>
      <c r="D34" s="19">
        <v>0.3</v>
      </c>
      <c r="E34" s="19">
        <v>510</v>
      </c>
      <c r="F34" s="19">
        <f>ROUND(D34*E34,0)</f>
        <v>153</v>
      </c>
      <c r="G34" s="42" t="s">
        <v>247</v>
      </c>
      <c r="H34" s="42" t="s">
        <v>250</v>
      </c>
      <c r="I34" s="42">
        <v>7</v>
      </c>
    </row>
    <row r="35" spans="1:12" s="63" customFormat="1">
      <c r="A35" s="19">
        <v>31</v>
      </c>
      <c r="B35" s="24" t="s">
        <v>123</v>
      </c>
      <c r="C35" s="25" t="s">
        <v>124</v>
      </c>
      <c r="D35" s="19">
        <v>0.3</v>
      </c>
      <c r="E35" s="19">
        <v>510</v>
      </c>
      <c r="F35" s="19">
        <f t="shared" si="1"/>
        <v>153</v>
      </c>
      <c r="G35" s="42" t="s">
        <v>247</v>
      </c>
      <c r="H35" s="42" t="s">
        <v>250</v>
      </c>
      <c r="I35" s="42">
        <v>7</v>
      </c>
    </row>
    <row r="36" spans="1:12" s="63" customFormat="1">
      <c r="A36" s="19">
        <v>32</v>
      </c>
      <c r="B36" s="24" t="s">
        <v>125</v>
      </c>
      <c r="C36" s="25" t="s">
        <v>126</v>
      </c>
      <c r="D36" s="19">
        <v>0.3</v>
      </c>
      <c r="E36" s="19">
        <v>510</v>
      </c>
      <c r="F36" s="19">
        <f t="shared" si="1"/>
        <v>153</v>
      </c>
      <c r="G36" s="42" t="s">
        <v>247</v>
      </c>
      <c r="H36" s="42" t="s">
        <v>250</v>
      </c>
      <c r="I36" s="42">
        <v>7</v>
      </c>
    </row>
    <row r="37" spans="1:12" s="63" customFormat="1">
      <c r="A37" s="19">
        <v>33</v>
      </c>
      <c r="B37" s="24" t="s">
        <v>125</v>
      </c>
      <c r="C37" s="25" t="s">
        <v>126</v>
      </c>
      <c r="D37" s="19">
        <v>0.8</v>
      </c>
      <c r="E37" s="19">
        <v>510</v>
      </c>
      <c r="F37" s="19">
        <f t="shared" si="1"/>
        <v>408</v>
      </c>
      <c r="G37" s="42" t="s">
        <v>247</v>
      </c>
      <c r="H37" s="42" t="s">
        <v>250</v>
      </c>
      <c r="I37" s="42">
        <v>7</v>
      </c>
    </row>
    <row r="38" spans="1:12" s="63" customFormat="1">
      <c r="A38" s="19">
        <v>34</v>
      </c>
      <c r="B38" s="24" t="s">
        <v>127</v>
      </c>
      <c r="C38" s="25" t="s">
        <v>128</v>
      </c>
      <c r="D38" s="19">
        <v>0.3</v>
      </c>
      <c r="E38" s="19">
        <v>510</v>
      </c>
      <c r="F38" s="19">
        <f t="shared" si="1"/>
        <v>153</v>
      </c>
      <c r="G38" s="42" t="s">
        <v>247</v>
      </c>
      <c r="H38" s="42" t="s">
        <v>250</v>
      </c>
      <c r="I38" s="42">
        <v>7</v>
      </c>
    </row>
    <row r="39" spans="1:12" s="63" customFormat="1">
      <c r="A39" s="19">
        <v>35</v>
      </c>
      <c r="B39" s="24" t="s">
        <v>127</v>
      </c>
      <c r="C39" s="25" t="s">
        <v>128</v>
      </c>
      <c r="D39" s="19">
        <v>0.2</v>
      </c>
      <c r="E39" s="19">
        <v>510</v>
      </c>
      <c r="F39" s="19">
        <f t="shared" si="1"/>
        <v>102</v>
      </c>
      <c r="G39" s="42" t="s">
        <v>247</v>
      </c>
      <c r="H39" s="42" t="s">
        <v>250</v>
      </c>
      <c r="I39" s="42">
        <v>7</v>
      </c>
    </row>
    <row r="40" spans="1:12" s="63" customFormat="1">
      <c r="A40" s="19">
        <v>36</v>
      </c>
      <c r="B40" s="24" t="s">
        <v>127</v>
      </c>
      <c r="C40" s="25" t="s">
        <v>128</v>
      </c>
      <c r="D40" s="19">
        <v>0.3</v>
      </c>
      <c r="E40" s="19">
        <v>510</v>
      </c>
      <c r="F40" s="19">
        <f t="shared" si="1"/>
        <v>153</v>
      </c>
      <c r="G40" s="42" t="s">
        <v>247</v>
      </c>
      <c r="H40" s="42" t="s">
        <v>250</v>
      </c>
      <c r="I40" s="42">
        <v>7</v>
      </c>
    </row>
    <row r="41" spans="1:12" s="63" customFormat="1">
      <c r="A41" s="19">
        <v>37</v>
      </c>
      <c r="B41" s="24" t="s">
        <v>127</v>
      </c>
      <c r="C41" s="25" t="s">
        <v>128</v>
      </c>
      <c r="D41" s="19">
        <v>0.6</v>
      </c>
      <c r="E41" s="19">
        <v>510</v>
      </c>
      <c r="F41" s="19">
        <f t="shared" si="1"/>
        <v>306</v>
      </c>
      <c r="G41" s="42" t="s">
        <v>247</v>
      </c>
      <c r="H41" s="42" t="s">
        <v>250</v>
      </c>
      <c r="I41" s="42">
        <v>7</v>
      </c>
    </row>
    <row r="42" spans="1:12" s="63" customFormat="1">
      <c r="A42" s="19"/>
      <c r="B42" s="196" t="s">
        <v>110</v>
      </c>
      <c r="C42" s="17"/>
      <c r="D42" s="66">
        <f>SUM(D18:D41)</f>
        <v>8.1</v>
      </c>
      <c r="E42" s="66"/>
      <c r="F42" s="66">
        <f>SUM(F18:F41)</f>
        <v>4131</v>
      </c>
      <c r="G42" s="19"/>
      <c r="H42" s="19"/>
      <c r="I42" s="19"/>
    </row>
    <row r="43" spans="1:12" s="63" customFormat="1">
      <c r="A43" s="213" t="s">
        <v>145</v>
      </c>
      <c r="B43" s="213"/>
      <c r="C43" s="213"/>
      <c r="D43" s="213"/>
      <c r="E43" s="213"/>
      <c r="F43" s="213"/>
      <c r="G43" s="213"/>
      <c r="H43" s="213"/>
      <c r="I43" s="213"/>
    </row>
    <row r="44" spans="1:12" s="63" customFormat="1" ht="47.25">
      <c r="A44" s="19">
        <v>1</v>
      </c>
      <c r="B44" s="24" t="s">
        <v>146</v>
      </c>
      <c r="C44" s="17" t="s">
        <v>147</v>
      </c>
      <c r="D44" s="25">
        <v>0.6</v>
      </c>
      <c r="E44" s="49" t="s">
        <v>479</v>
      </c>
      <c r="F44" s="50">
        <v>935</v>
      </c>
      <c r="G44" s="42" t="s">
        <v>230</v>
      </c>
      <c r="H44" s="32" t="s">
        <v>245</v>
      </c>
      <c r="I44" s="32">
        <v>5</v>
      </c>
    </row>
    <row r="45" spans="1:12" s="63" customFormat="1" ht="47.25">
      <c r="A45" s="19">
        <v>2</v>
      </c>
      <c r="B45" s="23" t="s">
        <v>136</v>
      </c>
      <c r="C45" s="25" t="s">
        <v>137</v>
      </c>
      <c r="D45" s="25">
        <v>0.5</v>
      </c>
      <c r="E45" s="8" t="s">
        <v>302</v>
      </c>
      <c r="F45" s="50">
        <v>251</v>
      </c>
      <c r="G45" s="19" t="s">
        <v>231</v>
      </c>
      <c r="H45" s="19" t="s">
        <v>236</v>
      </c>
      <c r="I45" s="19">
        <v>5</v>
      </c>
      <c r="L45" s="65"/>
    </row>
    <row r="46" spans="1:12" s="63" customFormat="1" ht="47.25">
      <c r="A46" s="19">
        <v>3</v>
      </c>
      <c r="B46" s="23" t="s">
        <v>218</v>
      </c>
      <c r="C46" s="25" t="s">
        <v>17</v>
      </c>
      <c r="D46" s="25">
        <v>1</v>
      </c>
      <c r="E46" s="8" t="s">
        <v>302</v>
      </c>
      <c r="F46" s="50">
        <v>503</v>
      </c>
      <c r="G46" s="19" t="s">
        <v>230</v>
      </c>
      <c r="H46" s="19" t="s">
        <v>236</v>
      </c>
      <c r="I46" s="19">
        <v>1</v>
      </c>
      <c r="L46" s="65"/>
    </row>
    <row r="47" spans="1:12" s="63" customFormat="1">
      <c r="A47" s="19"/>
      <c r="B47" s="200" t="s">
        <v>110</v>
      </c>
      <c r="C47" s="17"/>
      <c r="D47" s="27">
        <f>SUM(D44:D46)</f>
        <v>2.1</v>
      </c>
      <c r="E47" s="27"/>
      <c r="F47" s="27">
        <f>SUM(F44:F46)</f>
        <v>1689</v>
      </c>
      <c r="G47" s="19"/>
      <c r="H47" s="19"/>
      <c r="I47" s="19"/>
      <c r="J47" s="62"/>
    </row>
  </sheetData>
  <mergeCells count="3">
    <mergeCell ref="A1:I1"/>
    <mergeCell ref="A43:I43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I1"/>
    </sheetView>
  </sheetViews>
  <sheetFormatPr defaultColWidth="9.140625" defaultRowHeight="15.75"/>
  <cols>
    <col min="1" max="1" width="7.5703125" style="18" customWidth="1"/>
    <col min="2" max="2" width="27.42578125" style="93" customWidth="1"/>
    <col min="3" max="3" width="11.42578125" style="13" customWidth="1"/>
    <col min="4" max="4" width="12.42578125" style="13" customWidth="1"/>
    <col min="5" max="5" width="13.7109375" style="13" customWidth="1"/>
    <col min="6" max="6" width="13" style="13" customWidth="1"/>
    <col min="7" max="7" width="9.140625" style="18"/>
    <col min="8" max="8" width="10.42578125" style="18" customWidth="1"/>
    <col min="9" max="9" width="12.85546875" style="18" customWidth="1"/>
    <col min="10" max="16384" width="9.140625" style="18"/>
  </cols>
  <sheetData>
    <row r="1" spans="1:10" ht="15.75" customHeight="1">
      <c r="A1" s="205" t="s">
        <v>493</v>
      </c>
      <c r="B1" s="205"/>
      <c r="C1" s="205"/>
      <c r="D1" s="205"/>
      <c r="E1" s="205"/>
      <c r="F1" s="205"/>
      <c r="G1" s="205"/>
      <c r="H1" s="205"/>
      <c r="I1" s="205"/>
    </row>
    <row r="2" spans="1:10" ht="30.75" customHeight="1">
      <c r="A2" s="215" t="s">
        <v>277</v>
      </c>
      <c r="B2" s="215"/>
      <c r="C2" s="215"/>
      <c r="D2" s="215"/>
      <c r="E2" s="215"/>
      <c r="F2" s="215"/>
      <c r="G2" s="215"/>
      <c r="H2" s="215"/>
      <c r="I2" s="215"/>
    </row>
    <row r="3" spans="1:10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10">
      <c r="A4" s="42">
        <v>1</v>
      </c>
      <c r="B4" s="92" t="s">
        <v>67</v>
      </c>
      <c r="C4" s="9" t="s">
        <v>101</v>
      </c>
      <c r="D4" s="9">
        <v>1</v>
      </c>
      <c r="E4" s="9">
        <v>1188</v>
      </c>
      <c r="F4" s="9">
        <f>ROUND(D4*E4,0)</f>
        <v>1188</v>
      </c>
      <c r="G4" s="17" t="s">
        <v>227</v>
      </c>
      <c r="H4" s="17" t="s">
        <v>226</v>
      </c>
      <c r="I4" s="17">
        <v>13</v>
      </c>
    </row>
    <row r="5" spans="1:10" ht="31.5">
      <c r="A5" s="42">
        <v>2</v>
      </c>
      <c r="B5" s="7" t="s">
        <v>102</v>
      </c>
      <c r="C5" s="9" t="s">
        <v>103</v>
      </c>
      <c r="D5" s="9">
        <v>1</v>
      </c>
      <c r="E5" s="9">
        <v>882</v>
      </c>
      <c r="F5" s="9">
        <f t="shared" ref="F5:F11" si="0">ROUND(D5*E5,0)</f>
        <v>882</v>
      </c>
      <c r="G5" s="42" t="s">
        <v>246</v>
      </c>
      <c r="H5" s="42" t="s">
        <v>235</v>
      </c>
      <c r="I5" s="42">
        <v>8</v>
      </c>
      <c r="J5" s="35"/>
    </row>
    <row r="6" spans="1:10" ht="31.5">
      <c r="A6" s="42">
        <v>3</v>
      </c>
      <c r="B6" s="7" t="s">
        <v>104</v>
      </c>
      <c r="C6" s="9" t="s">
        <v>105</v>
      </c>
      <c r="D6" s="9">
        <v>1</v>
      </c>
      <c r="E6" s="9">
        <v>692</v>
      </c>
      <c r="F6" s="9">
        <f t="shared" si="0"/>
        <v>692</v>
      </c>
      <c r="G6" s="42" t="s">
        <v>246</v>
      </c>
      <c r="H6" s="42" t="s">
        <v>237</v>
      </c>
      <c r="I6" s="42">
        <v>10</v>
      </c>
      <c r="J6" s="35"/>
    </row>
    <row r="7" spans="1:10">
      <c r="A7" s="42">
        <v>4</v>
      </c>
      <c r="B7" s="7" t="s">
        <v>106</v>
      </c>
      <c r="C7" s="9" t="s">
        <v>103</v>
      </c>
      <c r="D7" s="9">
        <v>6</v>
      </c>
      <c r="E7" s="9">
        <v>648</v>
      </c>
      <c r="F7" s="9">
        <f t="shared" si="0"/>
        <v>3888</v>
      </c>
      <c r="G7" s="42" t="s">
        <v>246</v>
      </c>
      <c r="H7" s="42" t="s">
        <v>235</v>
      </c>
      <c r="I7" s="42">
        <v>8</v>
      </c>
      <c r="J7" s="35"/>
    </row>
    <row r="8" spans="1:10" ht="31.5">
      <c r="A8" s="42">
        <v>5</v>
      </c>
      <c r="B8" s="7" t="s">
        <v>107</v>
      </c>
      <c r="C8" s="8" t="s">
        <v>108</v>
      </c>
      <c r="D8" s="9">
        <v>1</v>
      </c>
      <c r="E8" s="9">
        <v>744</v>
      </c>
      <c r="F8" s="9">
        <f t="shared" si="0"/>
        <v>744</v>
      </c>
      <c r="G8" s="42" t="s">
        <v>246</v>
      </c>
      <c r="H8" s="42" t="s">
        <v>237</v>
      </c>
      <c r="I8" s="42">
        <v>10</v>
      </c>
      <c r="J8" s="35"/>
    </row>
    <row r="9" spans="1:10" ht="31.5">
      <c r="A9" s="42">
        <v>6</v>
      </c>
      <c r="B9" s="7" t="s">
        <v>109</v>
      </c>
      <c r="C9" s="9" t="s">
        <v>105</v>
      </c>
      <c r="D9" s="9">
        <v>1</v>
      </c>
      <c r="E9" s="9">
        <v>700</v>
      </c>
      <c r="F9" s="9">
        <f t="shared" si="0"/>
        <v>700</v>
      </c>
      <c r="G9" s="42" t="s">
        <v>246</v>
      </c>
      <c r="H9" s="42" t="s">
        <v>237</v>
      </c>
      <c r="I9" s="42">
        <v>10</v>
      </c>
    </row>
    <row r="10" spans="1:10">
      <c r="A10" s="42">
        <v>7</v>
      </c>
      <c r="B10" s="92" t="s">
        <v>81</v>
      </c>
      <c r="C10" s="9" t="s">
        <v>78</v>
      </c>
      <c r="D10" s="9">
        <v>0.2</v>
      </c>
      <c r="E10" s="17">
        <v>581</v>
      </c>
      <c r="F10" s="9">
        <f t="shared" si="0"/>
        <v>116</v>
      </c>
      <c r="G10" s="6" t="s">
        <v>228</v>
      </c>
      <c r="H10" s="6" t="s">
        <v>232</v>
      </c>
      <c r="I10" s="6">
        <v>6</v>
      </c>
    </row>
    <row r="11" spans="1:10">
      <c r="A11" s="42">
        <v>8</v>
      </c>
      <c r="B11" s="92" t="s">
        <v>16</v>
      </c>
      <c r="C11" s="9" t="s">
        <v>17</v>
      </c>
      <c r="D11" s="9">
        <v>1</v>
      </c>
      <c r="E11" s="17">
        <v>500</v>
      </c>
      <c r="F11" s="9">
        <f t="shared" si="0"/>
        <v>500</v>
      </c>
      <c r="G11" s="42" t="s">
        <v>230</v>
      </c>
      <c r="H11" s="42" t="s">
        <v>236</v>
      </c>
      <c r="I11" s="42">
        <v>1</v>
      </c>
    </row>
    <row r="12" spans="1:10">
      <c r="A12" s="42"/>
      <c r="B12" s="201" t="s">
        <v>110</v>
      </c>
      <c r="C12" s="9"/>
      <c r="D12" s="14">
        <f>SUM(D4:D11)</f>
        <v>12.2</v>
      </c>
      <c r="E12" s="9"/>
      <c r="F12" s="14">
        <f>SUM(F4:F11)</f>
        <v>8710</v>
      </c>
      <c r="G12" s="42"/>
      <c r="H12" s="42"/>
      <c r="I12" s="42"/>
    </row>
    <row r="14" spans="1:10">
      <c r="E14" s="1"/>
      <c r="F14" s="72"/>
    </row>
    <row r="15" spans="1:10">
      <c r="D15" s="1"/>
      <c r="E15" s="72"/>
      <c r="F15" s="73"/>
    </row>
    <row r="16" spans="1:10">
      <c r="D16" s="1"/>
      <c r="E16" s="73"/>
      <c r="F16" s="73"/>
    </row>
    <row r="17" spans="4:6">
      <c r="D17" s="1"/>
      <c r="E17" s="73"/>
      <c r="F17" s="73"/>
    </row>
  </sheetData>
  <mergeCells count="2">
    <mergeCell ref="A2:I2"/>
    <mergeCell ref="A1:I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sqref="A1:I1"/>
    </sheetView>
  </sheetViews>
  <sheetFormatPr defaultColWidth="9.140625" defaultRowHeight="15.75"/>
  <cols>
    <col min="1" max="1" width="8.7109375" style="18" customWidth="1"/>
    <col min="2" max="2" width="27.7109375" style="93" customWidth="1"/>
    <col min="3" max="3" width="11.42578125" style="13" customWidth="1"/>
    <col min="4" max="5" width="13.140625" style="13" customWidth="1"/>
    <col min="6" max="6" width="13.7109375" style="13" customWidth="1"/>
    <col min="7" max="7" width="11.7109375" style="18" customWidth="1"/>
    <col min="8" max="8" width="15.5703125" style="18" customWidth="1"/>
    <col min="9" max="9" width="12.5703125" style="18" customWidth="1"/>
    <col min="10" max="16384" width="9.140625" style="18"/>
  </cols>
  <sheetData>
    <row r="1" spans="1:16" ht="15.75" customHeight="1">
      <c r="A1" s="205" t="s">
        <v>494</v>
      </c>
      <c r="B1" s="205"/>
      <c r="C1" s="205"/>
      <c r="D1" s="205"/>
      <c r="E1" s="205"/>
      <c r="F1" s="205"/>
      <c r="G1" s="205"/>
      <c r="H1" s="205"/>
      <c r="I1" s="205"/>
    </row>
    <row r="2" spans="1:16" ht="27" customHeight="1">
      <c r="A2" s="215" t="s">
        <v>276</v>
      </c>
      <c r="B2" s="215"/>
      <c r="C2" s="215"/>
      <c r="D2" s="215"/>
      <c r="E2" s="215"/>
      <c r="F2" s="215"/>
      <c r="G2" s="215"/>
      <c r="H2" s="215"/>
      <c r="I2" s="215"/>
    </row>
    <row r="3" spans="1:16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16" s="63" customFormat="1">
      <c r="A4" s="19">
        <v>1</v>
      </c>
      <c r="B4" s="23" t="s">
        <v>67</v>
      </c>
      <c r="C4" s="17" t="s">
        <v>129</v>
      </c>
      <c r="D4" s="17">
        <v>1</v>
      </c>
      <c r="E4" s="9">
        <v>1188</v>
      </c>
      <c r="F4" s="17">
        <f>ROUND(D4*E4,0)</f>
        <v>1188</v>
      </c>
      <c r="G4" s="17" t="s">
        <v>227</v>
      </c>
      <c r="H4" s="17" t="s">
        <v>226</v>
      </c>
      <c r="I4" s="17">
        <v>13</v>
      </c>
    </row>
    <row r="5" spans="1:16" s="63" customFormat="1">
      <c r="A5" s="19">
        <v>2</v>
      </c>
      <c r="B5" s="23" t="s">
        <v>153</v>
      </c>
      <c r="C5" s="17" t="s">
        <v>154</v>
      </c>
      <c r="D5" s="17">
        <v>1</v>
      </c>
      <c r="E5" s="9">
        <v>803</v>
      </c>
      <c r="F5" s="17">
        <f>ROUND(D5*E5,0)</f>
        <v>803</v>
      </c>
      <c r="G5" s="19" t="s">
        <v>251</v>
      </c>
      <c r="H5" s="19" t="s">
        <v>264</v>
      </c>
      <c r="I5" s="19">
        <v>10</v>
      </c>
    </row>
    <row r="6" spans="1:16" s="63" customFormat="1">
      <c r="A6" s="19">
        <v>3</v>
      </c>
      <c r="B6" s="23" t="s">
        <v>265</v>
      </c>
      <c r="C6" s="17" t="s">
        <v>154</v>
      </c>
      <c r="D6" s="17">
        <v>1</v>
      </c>
      <c r="E6" s="9">
        <v>803</v>
      </c>
      <c r="F6" s="17">
        <f>ROUND(D6*E6,0)</f>
        <v>803</v>
      </c>
      <c r="G6" s="19" t="s">
        <v>251</v>
      </c>
      <c r="H6" s="19" t="s">
        <v>264</v>
      </c>
      <c r="I6" s="19">
        <v>10</v>
      </c>
      <c r="J6" s="94"/>
      <c r="K6" s="94"/>
      <c r="L6" s="94"/>
      <c r="M6" s="94"/>
      <c r="N6" s="94"/>
      <c r="O6" s="94"/>
      <c r="P6" s="94"/>
    </row>
    <row r="7" spans="1:16" s="63" customFormat="1" ht="31.5">
      <c r="A7" s="19">
        <v>4</v>
      </c>
      <c r="B7" s="24" t="s">
        <v>155</v>
      </c>
      <c r="C7" s="17" t="s">
        <v>156</v>
      </c>
      <c r="D7" s="17">
        <v>1</v>
      </c>
      <c r="E7" s="9">
        <v>803</v>
      </c>
      <c r="F7" s="17">
        <f>ROUND(D7*E7,0)</f>
        <v>803</v>
      </c>
      <c r="G7" s="19" t="s">
        <v>251</v>
      </c>
      <c r="H7" s="19" t="s">
        <v>264</v>
      </c>
      <c r="I7" s="19">
        <v>10</v>
      </c>
    </row>
    <row r="8" spans="1:16" s="63" customFormat="1" ht="47.25">
      <c r="A8" s="19">
        <v>5</v>
      </c>
      <c r="B8" s="24" t="s">
        <v>157</v>
      </c>
      <c r="C8" s="25" t="s">
        <v>158</v>
      </c>
      <c r="D8" s="17">
        <v>1</v>
      </c>
      <c r="E8" s="9">
        <v>803</v>
      </c>
      <c r="F8" s="17">
        <f t="shared" ref="F8:F22" si="0">ROUND(D8*E8,0)</f>
        <v>803</v>
      </c>
      <c r="G8" s="19" t="s">
        <v>251</v>
      </c>
      <c r="H8" s="19" t="s">
        <v>235</v>
      </c>
      <c r="I8" s="19">
        <v>8</v>
      </c>
    </row>
    <row r="9" spans="1:16" s="63" customFormat="1">
      <c r="A9" s="19">
        <v>6</v>
      </c>
      <c r="B9" s="23" t="s">
        <v>159</v>
      </c>
      <c r="C9" s="17" t="s">
        <v>160</v>
      </c>
      <c r="D9" s="17">
        <v>1</v>
      </c>
      <c r="E9" s="9">
        <v>647</v>
      </c>
      <c r="F9" s="17">
        <f t="shared" si="0"/>
        <v>647</v>
      </c>
      <c r="G9" s="19" t="s">
        <v>251</v>
      </c>
      <c r="H9" s="19" t="s">
        <v>235</v>
      </c>
      <c r="I9" s="19">
        <v>8</v>
      </c>
    </row>
    <row r="10" spans="1:16" s="63" customFormat="1">
      <c r="A10" s="19">
        <v>7</v>
      </c>
      <c r="B10" s="24" t="s">
        <v>161</v>
      </c>
      <c r="C10" s="17" t="s">
        <v>160</v>
      </c>
      <c r="D10" s="17">
        <v>1</v>
      </c>
      <c r="E10" s="9">
        <v>728</v>
      </c>
      <c r="F10" s="17">
        <f>ROUND(D10*E10,0)</f>
        <v>728</v>
      </c>
      <c r="G10" s="19" t="s">
        <v>251</v>
      </c>
      <c r="H10" s="19" t="s">
        <v>235</v>
      </c>
      <c r="I10" s="19">
        <v>8</v>
      </c>
    </row>
    <row r="11" spans="1:16" s="63" customFormat="1">
      <c r="A11" s="19">
        <v>8</v>
      </c>
      <c r="B11" s="23" t="s">
        <v>162</v>
      </c>
      <c r="C11" s="17" t="s">
        <v>163</v>
      </c>
      <c r="D11" s="17">
        <v>1</v>
      </c>
      <c r="E11" s="9">
        <v>737</v>
      </c>
      <c r="F11" s="17">
        <f t="shared" si="0"/>
        <v>737</v>
      </c>
      <c r="G11" s="19" t="s">
        <v>251</v>
      </c>
      <c r="H11" s="19" t="s">
        <v>235</v>
      </c>
      <c r="I11" s="19">
        <v>8</v>
      </c>
    </row>
    <row r="12" spans="1:16" s="63" customFormat="1">
      <c r="A12" s="19">
        <v>9</v>
      </c>
      <c r="B12" s="23" t="s">
        <v>162</v>
      </c>
      <c r="C12" s="17" t="s">
        <v>163</v>
      </c>
      <c r="D12" s="17">
        <v>1</v>
      </c>
      <c r="E12" s="9">
        <v>706</v>
      </c>
      <c r="F12" s="17">
        <f>ROUND(D12*E12,0)</f>
        <v>706</v>
      </c>
      <c r="G12" s="19" t="s">
        <v>251</v>
      </c>
      <c r="H12" s="19" t="s">
        <v>235</v>
      </c>
      <c r="I12" s="19">
        <v>8</v>
      </c>
    </row>
    <row r="13" spans="1:16" s="63" customFormat="1">
      <c r="A13" s="19">
        <v>10</v>
      </c>
      <c r="B13" s="23" t="s">
        <v>162</v>
      </c>
      <c r="C13" s="17" t="s">
        <v>163</v>
      </c>
      <c r="D13" s="17">
        <v>1</v>
      </c>
      <c r="E13" s="9">
        <v>685</v>
      </c>
      <c r="F13" s="17">
        <f>ROUND(D13*E13,0)</f>
        <v>685</v>
      </c>
      <c r="G13" s="19" t="s">
        <v>251</v>
      </c>
      <c r="H13" s="19" t="s">
        <v>235</v>
      </c>
      <c r="I13" s="19">
        <v>8</v>
      </c>
    </row>
    <row r="14" spans="1:16" s="63" customFormat="1">
      <c r="A14" s="19">
        <v>11</v>
      </c>
      <c r="B14" s="23" t="s">
        <v>164</v>
      </c>
      <c r="C14" s="17" t="s">
        <v>165</v>
      </c>
      <c r="D14" s="17">
        <v>0.5</v>
      </c>
      <c r="E14" s="9">
        <v>642</v>
      </c>
      <c r="F14" s="17">
        <f t="shared" si="0"/>
        <v>321</v>
      </c>
      <c r="G14" s="19" t="s">
        <v>251</v>
      </c>
      <c r="H14" s="19" t="s">
        <v>235</v>
      </c>
      <c r="I14" s="19">
        <v>8</v>
      </c>
    </row>
    <row r="15" spans="1:16" s="63" customFormat="1">
      <c r="A15" s="19">
        <v>12</v>
      </c>
      <c r="B15" s="23" t="s">
        <v>166</v>
      </c>
      <c r="C15" s="17" t="s">
        <v>167</v>
      </c>
      <c r="D15" s="17">
        <v>1</v>
      </c>
      <c r="E15" s="9">
        <v>803</v>
      </c>
      <c r="F15" s="17">
        <f>ROUND(D15*E15,0)</f>
        <v>803</v>
      </c>
      <c r="G15" s="19" t="s">
        <v>251</v>
      </c>
      <c r="H15" s="19" t="s">
        <v>235</v>
      </c>
      <c r="I15" s="19">
        <v>8</v>
      </c>
    </row>
    <row r="16" spans="1:16" s="63" customFormat="1">
      <c r="A16" s="19">
        <v>13</v>
      </c>
      <c r="B16" s="23" t="s">
        <v>168</v>
      </c>
      <c r="C16" s="17" t="s">
        <v>169</v>
      </c>
      <c r="D16" s="17">
        <v>0.5</v>
      </c>
      <c r="E16" s="9">
        <v>770</v>
      </c>
      <c r="F16" s="17">
        <f t="shared" si="0"/>
        <v>385</v>
      </c>
      <c r="G16" s="19" t="s">
        <v>251</v>
      </c>
      <c r="H16" s="19" t="s">
        <v>235</v>
      </c>
      <c r="I16" s="19">
        <v>8</v>
      </c>
    </row>
    <row r="17" spans="1:22" s="63" customFormat="1" ht="31.5">
      <c r="A17" s="19">
        <v>15</v>
      </c>
      <c r="B17" s="24" t="s">
        <v>172</v>
      </c>
      <c r="C17" s="17" t="s">
        <v>173</v>
      </c>
      <c r="D17" s="17">
        <v>1</v>
      </c>
      <c r="E17" s="9">
        <v>830</v>
      </c>
      <c r="F17" s="17">
        <f>ROUND(D17*E17,0)</f>
        <v>830</v>
      </c>
      <c r="G17" s="19" t="s">
        <v>251</v>
      </c>
      <c r="H17" s="19" t="s">
        <v>264</v>
      </c>
      <c r="I17" s="19">
        <v>10</v>
      </c>
      <c r="J17" s="94"/>
      <c r="K17" s="94"/>
      <c r="N17" s="95"/>
      <c r="O17" s="95"/>
      <c r="P17" s="95"/>
      <c r="Q17" s="95"/>
      <c r="R17" s="95"/>
      <c r="S17" s="95"/>
      <c r="T17" s="95"/>
      <c r="U17" s="95"/>
      <c r="V17" s="95"/>
    </row>
    <row r="18" spans="1:22" s="63" customFormat="1">
      <c r="A18" s="19">
        <v>16</v>
      </c>
      <c r="B18" s="24" t="s">
        <v>8</v>
      </c>
      <c r="C18" s="48">
        <v>334104</v>
      </c>
      <c r="D18" s="17">
        <v>1</v>
      </c>
      <c r="E18" s="9">
        <v>806</v>
      </c>
      <c r="F18" s="17">
        <f t="shared" si="0"/>
        <v>806</v>
      </c>
      <c r="G18" s="6" t="s">
        <v>233</v>
      </c>
      <c r="H18" s="6" t="s">
        <v>235</v>
      </c>
      <c r="I18" s="6">
        <v>7</v>
      </c>
      <c r="N18" s="95"/>
      <c r="O18" s="95"/>
      <c r="P18" s="95"/>
      <c r="Q18" s="95"/>
      <c r="R18" s="95"/>
      <c r="S18" s="95"/>
      <c r="T18" s="95"/>
      <c r="U18" s="95"/>
      <c r="V18" s="95"/>
    </row>
    <row r="19" spans="1:22" s="63" customFormat="1" ht="31.5">
      <c r="A19" s="19">
        <v>17</v>
      </c>
      <c r="B19" s="24" t="s">
        <v>170</v>
      </c>
      <c r="C19" s="17" t="s">
        <v>171</v>
      </c>
      <c r="D19" s="17">
        <v>1</v>
      </c>
      <c r="E19" s="9">
        <v>500</v>
      </c>
      <c r="F19" s="17">
        <f>ROUND(D19*E19,0)</f>
        <v>500</v>
      </c>
      <c r="G19" s="19" t="s">
        <v>231</v>
      </c>
      <c r="H19" s="19" t="s">
        <v>236</v>
      </c>
      <c r="I19" s="19">
        <v>5</v>
      </c>
    </row>
    <row r="20" spans="1:22" s="63" customFormat="1" ht="31.5">
      <c r="A20" s="19">
        <v>18</v>
      </c>
      <c r="B20" s="23" t="s">
        <v>174</v>
      </c>
      <c r="C20" s="25" t="s">
        <v>175</v>
      </c>
      <c r="D20" s="17">
        <v>1</v>
      </c>
      <c r="E20" s="9">
        <v>500</v>
      </c>
      <c r="F20" s="17">
        <f t="shared" ref="F20" si="1">ROUND(D20*E20,0)</f>
        <v>500</v>
      </c>
      <c r="G20" s="19" t="s">
        <v>252</v>
      </c>
      <c r="H20" s="19" t="s">
        <v>236</v>
      </c>
      <c r="I20" s="19">
        <v>7</v>
      </c>
    </row>
    <row r="21" spans="1:22" s="63" customFormat="1">
      <c r="A21" s="19">
        <v>19</v>
      </c>
      <c r="B21" s="23" t="s">
        <v>176</v>
      </c>
      <c r="C21" s="17" t="s">
        <v>177</v>
      </c>
      <c r="D21" s="17">
        <v>1</v>
      </c>
      <c r="E21" s="9">
        <v>500</v>
      </c>
      <c r="F21" s="17">
        <f t="shared" si="0"/>
        <v>500</v>
      </c>
      <c r="G21" s="6" t="s">
        <v>228</v>
      </c>
      <c r="H21" s="6" t="s">
        <v>232</v>
      </c>
      <c r="I21" s="6">
        <v>6</v>
      </c>
    </row>
    <row r="22" spans="1:22" s="63" customFormat="1">
      <c r="A22" s="19">
        <v>20</v>
      </c>
      <c r="B22" s="23" t="s">
        <v>16</v>
      </c>
      <c r="C22" s="17" t="s">
        <v>17</v>
      </c>
      <c r="D22" s="17">
        <v>2</v>
      </c>
      <c r="E22" s="9">
        <v>500</v>
      </c>
      <c r="F22" s="17">
        <f t="shared" si="0"/>
        <v>1000</v>
      </c>
      <c r="G22" s="42" t="s">
        <v>230</v>
      </c>
      <c r="H22" s="42" t="s">
        <v>236</v>
      </c>
      <c r="I22" s="42">
        <v>1</v>
      </c>
    </row>
    <row r="23" spans="1:22" s="63" customFormat="1">
      <c r="A23" s="19"/>
      <c r="B23" s="200" t="s">
        <v>110</v>
      </c>
      <c r="C23" s="26"/>
      <c r="D23" s="26">
        <f>SUM(D4:D22)</f>
        <v>19</v>
      </c>
      <c r="E23" s="14"/>
      <c r="F23" s="26">
        <f>SUM(F4:F22)</f>
        <v>13548</v>
      </c>
      <c r="G23" s="19"/>
      <c r="H23" s="19"/>
      <c r="I23" s="64"/>
    </row>
    <row r="25" spans="1:22">
      <c r="F25" s="72"/>
    </row>
    <row r="26" spans="1:22">
      <c r="D26" s="1"/>
      <c r="E26" s="72"/>
      <c r="F26" s="73"/>
    </row>
    <row r="27" spans="1:22">
      <c r="D27" s="1"/>
      <c r="E27" s="73"/>
      <c r="F27" s="73"/>
    </row>
    <row r="28" spans="1:22">
      <c r="D28" s="1"/>
      <c r="E28" s="73"/>
      <c r="F28" s="73"/>
    </row>
  </sheetData>
  <mergeCells count="2">
    <mergeCell ref="A2:I2"/>
    <mergeCell ref="A1:I1"/>
  </mergeCells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M12" sqref="M12"/>
    </sheetView>
  </sheetViews>
  <sheetFormatPr defaultColWidth="9.140625" defaultRowHeight="15.75"/>
  <cols>
    <col min="1" max="1" width="10.7109375" style="103" customWidth="1"/>
    <col min="2" max="2" width="19.7109375" style="106" customWidth="1"/>
    <col min="3" max="3" width="13.140625" style="103" customWidth="1"/>
    <col min="4" max="4" width="14.5703125" style="103" customWidth="1"/>
    <col min="5" max="5" width="12.42578125" style="103" customWidth="1"/>
    <col min="6" max="6" width="12.5703125" style="103" customWidth="1"/>
    <col min="7" max="8" width="9.140625" style="103"/>
    <col min="9" max="9" width="12.42578125" style="103" customWidth="1"/>
    <col min="10" max="16384" width="9.140625" style="103"/>
  </cols>
  <sheetData>
    <row r="1" spans="1:9">
      <c r="A1" s="216" t="s">
        <v>495</v>
      </c>
      <c r="B1" s="216"/>
      <c r="C1" s="216"/>
      <c r="D1" s="216"/>
      <c r="E1" s="216"/>
      <c r="F1" s="216"/>
      <c r="G1" s="216"/>
      <c r="H1" s="216"/>
      <c r="I1" s="216"/>
    </row>
    <row r="2" spans="1:9" ht="25.5" customHeight="1">
      <c r="A2" s="217" t="s">
        <v>324</v>
      </c>
      <c r="B2" s="217"/>
      <c r="C2" s="217"/>
      <c r="D2" s="217"/>
      <c r="E2" s="217"/>
      <c r="F2" s="217"/>
      <c r="G2" s="217"/>
      <c r="H2" s="217"/>
      <c r="I2" s="217"/>
    </row>
    <row r="3" spans="1:9" ht="47.25" customHeight="1">
      <c r="A3" s="27" t="s">
        <v>0</v>
      </c>
      <c r="B3" s="27" t="s">
        <v>1</v>
      </c>
      <c r="C3" s="27" t="s">
        <v>2</v>
      </c>
      <c r="D3" s="27" t="s">
        <v>3</v>
      </c>
      <c r="E3" s="5" t="s">
        <v>273</v>
      </c>
      <c r="F3" s="37" t="s">
        <v>269</v>
      </c>
      <c r="G3" s="3" t="s">
        <v>270</v>
      </c>
      <c r="H3" s="3" t="s">
        <v>271</v>
      </c>
      <c r="I3" s="3" t="s">
        <v>272</v>
      </c>
    </row>
    <row r="4" spans="1:9">
      <c r="A4" s="98" t="s">
        <v>227</v>
      </c>
      <c r="B4" s="104" t="s">
        <v>37</v>
      </c>
      <c r="C4" s="99">
        <v>134404</v>
      </c>
      <c r="D4" s="98">
        <v>1</v>
      </c>
      <c r="E4" s="98">
        <v>1500</v>
      </c>
      <c r="F4" s="42">
        <f>D4*E4</f>
        <v>1500</v>
      </c>
      <c r="G4" s="16" t="s">
        <v>227</v>
      </c>
      <c r="H4" s="16" t="s">
        <v>226</v>
      </c>
      <c r="I4" s="16">
        <v>13</v>
      </c>
    </row>
    <row r="5" spans="1:9" ht="31.5">
      <c r="A5" s="98" t="s">
        <v>303</v>
      </c>
      <c r="B5" s="104" t="s">
        <v>304</v>
      </c>
      <c r="C5" s="99">
        <v>334104</v>
      </c>
      <c r="D5" s="98">
        <v>1</v>
      </c>
      <c r="E5" s="98">
        <v>1030</v>
      </c>
      <c r="F5" s="42">
        <f t="shared" ref="F5:F14" si="0">D5*E5</f>
        <v>1030</v>
      </c>
      <c r="G5" s="16" t="s">
        <v>320</v>
      </c>
      <c r="H5" s="16" t="s">
        <v>245</v>
      </c>
      <c r="I5" s="16">
        <v>10</v>
      </c>
    </row>
    <row r="6" spans="1:9" ht="31.5">
      <c r="A6" s="98" t="s">
        <v>228</v>
      </c>
      <c r="B6" s="104" t="s">
        <v>305</v>
      </c>
      <c r="C6" s="99">
        <v>334104</v>
      </c>
      <c r="D6" s="98">
        <v>1</v>
      </c>
      <c r="E6" s="98">
        <v>1030</v>
      </c>
      <c r="F6" s="42">
        <f t="shared" si="0"/>
        <v>1030</v>
      </c>
      <c r="G6" s="16" t="s">
        <v>320</v>
      </c>
      <c r="H6" s="16" t="s">
        <v>245</v>
      </c>
      <c r="I6" s="16">
        <v>10</v>
      </c>
    </row>
    <row r="7" spans="1:9" ht="31.5">
      <c r="A7" s="98" t="s">
        <v>229</v>
      </c>
      <c r="B7" s="104" t="s">
        <v>306</v>
      </c>
      <c r="C7" s="99">
        <v>334104</v>
      </c>
      <c r="D7" s="98">
        <v>1</v>
      </c>
      <c r="E7" s="98">
        <v>1030</v>
      </c>
      <c r="F7" s="42">
        <f t="shared" si="0"/>
        <v>1030</v>
      </c>
      <c r="G7" s="16" t="s">
        <v>320</v>
      </c>
      <c r="H7" s="16" t="s">
        <v>245</v>
      </c>
      <c r="I7" s="16">
        <v>10</v>
      </c>
    </row>
    <row r="8" spans="1:9">
      <c r="A8" s="98" t="s">
        <v>307</v>
      </c>
      <c r="B8" s="105" t="s">
        <v>308</v>
      </c>
      <c r="C8" s="101">
        <v>334104</v>
      </c>
      <c r="D8" s="100">
        <v>1</v>
      </c>
      <c r="E8" s="100">
        <v>850</v>
      </c>
      <c r="F8" s="42">
        <f t="shared" si="0"/>
        <v>850</v>
      </c>
      <c r="G8" s="15" t="s">
        <v>233</v>
      </c>
      <c r="H8" s="15" t="s">
        <v>235</v>
      </c>
      <c r="I8" s="15">
        <v>7</v>
      </c>
    </row>
    <row r="9" spans="1:9" ht="47.25">
      <c r="A9" s="98" t="s">
        <v>309</v>
      </c>
      <c r="B9" s="104" t="s">
        <v>310</v>
      </c>
      <c r="C9" s="101">
        <v>242202</v>
      </c>
      <c r="D9" s="100">
        <v>1</v>
      </c>
      <c r="E9" s="100">
        <v>850</v>
      </c>
      <c r="F9" s="42">
        <f t="shared" si="0"/>
        <v>850</v>
      </c>
      <c r="G9" s="16" t="s">
        <v>329</v>
      </c>
      <c r="H9" s="16" t="s">
        <v>232</v>
      </c>
      <c r="I9" s="16">
        <v>9</v>
      </c>
    </row>
    <row r="10" spans="1:9">
      <c r="A10" s="98" t="s">
        <v>311</v>
      </c>
      <c r="B10" s="104" t="s">
        <v>312</v>
      </c>
      <c r="C10" s="101">
        <v>263501</v>
      </c>
      <c r="D10" s="100">
        <v>21</v>
      </c>
      <c r="E10" s="100">
        <v>875</v>
      </c>
      <c r="F10" s="42">
        <f t="shared" si="0"/>
        <v>18375</v>
      </c>
      <c r="G10" s="16" t="s">
        <v>320</v>
      </c>
      <c r="H10" s="16" t="s">
        <v>330</v>
      </c>
      <c r="I10" s="16">
        <v>8</v>
      </c>
    </row>
    <row r="11" spans="1:9" ht="31.5">
      <c r="A11" s="98" t="s">
        <v>326</v>
      </c>
      <c r="B11" s="104" t="s">
        <v>314</v>
      </c>
      <c r="C11" s="101">
        <v>341203</v>
      </c>
      <c r="D11" s="100">
        <v>2</v>
      </c>
      <c r="E11" s="100">
        <v>800</v>
      </c>
      <c r="F11" s="42">
        <f t="shared" si="0"/>
        <v>1600</v>
      </c>
      <c r="G11" s="16" t="s">
        <v>320</v>
      </c>
      <c r="H11" s="16" t="s">
        <v>239</v>
      </c>
      <c r="I11" s="16">
        <v>5</v>
      </c>
    </row>
    <row r="12" spans="1:9" ht="47.25">
      <c r="A12" s="98" t="s">
        <v>327</v>
      </c>
      <c r="B12" s="104" t="s">
        <v>315</v>
      </c>
      <c r="C12" s="101">
        <v>263503</v>
      </c>
      <c r="D12" s="100">
        <v>5</v>
      </c>
      <c r="E12" s="100">
        <v>875</v>
      </c>
      <c r="F12" s="42">
        <f t="shared" si="0"/>
        <v>4375</v>
      </c>
      <c r="G12" s="16" t="s">
        <v>320</v>
      </c>
      <c r="H12" s="16" t="s">
        <v>330</v>
      </c>
      <c r="I12" s="16">
        <v>8</v>
      </c>
    </row>
    <row r="13" spans="1:9">
      <c r="A13" s="98" t="s">
        <v>328</v>
      </c>
      <c r="B13" s="105" t="s">
        <v>316</v>
      </c>
      <c r="C13" s="101">
        <v>341202</v>
      </c>
      <c r="D13" s="100">
        <v>1</v>
      </c>
      <c r="E13" s="100">
        <v>600</v>
      </c>
      <c r="F13" s="42">
        <f t="shared" si="0"/>
        <v>600</v>
      </c>
      <c r="G13" s="16" t="s">
        <v>320</v>
      </c>
      <c r="H13" s="16" t="s">
        <v>239</v>
      </c>
      <c r="I13" s="16">
        <v>5</v>
      </c>
    </row>
    <row r="14" spans="1:9">
      <c r="A14" s="98" t="s">
        <v>313</v>
      </c>
      <c r="B14" s="105" t="s">
        <v>318</v>
      </c>
      <c r="C14" s="101">
        <v>263401</v>
      </c>
      <c r="D14" s="100">
        <v>1</v>
      </c>
      <c r="E14" s="100">
        <v>750</v>
      </c>
      <c r="F14" s="42">
        <f t="shared" si="0"/>
        <v>750</v>
      </c>
      <c r="G14" s="16" t="s">
        <v>320</v>
      </c>
      <c r="H14" s="16" t="s">
        <v>245</v>
      </c>
      <c r="I14" s="16">
        <v>10</v>
      </c>
    </row>
    <row r="15" spans="1:9" ht="49.5" customHeight="1">
      <c r="A15" s="98" t="s">
        <v>279</v>
      </c>
      <c r="B15" s="104" t="s">
        <v>319</v>
      </c>
      <c r="C15" s="99">
        <v>515103</v>
      </c>
      <c r="D15" s="100">
        <v>1</v>
      </c>
      <c r="E15" s="49" t="s">
        <v>325</v>
      </c>
      <c r="F15" s="50">
        <v>716</v>
      </c>
      <c r="G15" s="43" t="s">
        <v>238</v>
      </c>
      <c r="H15" s="43" t="s">
        <v>235</v>
      </c>
      <c r="I15" s="43">
        <v>6</v>
      </c>
    </row>
    <row r="16" spans="1:9">
      <c r="A16" s="98" t="s">
        <v>230</v>
      </c>
      <c r="B16" s="105" t="s">
        <v>321</v>
      </c>
      <c r="C16" s="101">
        <v>226102</v>
      </c>
      <c r="D16" s="100">
        <v>0.5</v>
      </c>
      <c r="E16" s="100">
        <v>2044</v>
      </c>
      <c r="F16" s="100">
        <v>2044</v>
      </c>
      <c r="G16" s="16" t="s">
        <v>248</v>
      </c>
      <c r="H16" s="16" t="s">
        <v>331</v>
      </c>
      <c r="I16" s="16">
        <v>12</v>
      </c>
    </row>
    <row r="17" spans="1:9">
      <c r="A17" s="98" t="s">
        <v>231</v>
      </c>
      <c r="B17" s="105" t="s">
        <v>322</v>
      </c>
      <c r="C17" s="101">
        <v>222142</v>
      </c>
      <c r="D17" s="100">
        <v>0.6</v>
      </c>
      <c r="E17" s="100">
        <v>700</v>
      </c>
      <c r="F17" s="100">
        <v>700</v>
      </c>
      <c r="G17" s="6" t="s">
        <v>243</v>
      </c>
      <c r="H17" s="6" t="s">
        <v>237</v>
      </c>
      <c r="I17" s="6">
        <v>7</v>
      </c>
    </row>
    <row r="18" spans="1:9">
      <c r="A18" s="98" t="s">
        <v>317</v>
      </c>
      <c r="B18" s="105" t="s">
        <v>323</v>
      </c>
      <c r="C18" s="99">
        <v>325102</v>
      </c>
      <c r="D18" s="98">
        <v>0.5</v>
      </c>
      <c r="E18" s="100">
        <v>1084</v>
      </c>
      <c r="F18" s="100">
        <v>1084</v>
      </c>
      <c r="G18" s="16" t="s">
        <v>248</v>
      </c>
      <c r="H18" s="16" t="s">
        <v>239</v>
      </c>
      <c r="I18" s="16">
        <v>9</v>
      </c>
    </row>
    <row r="19" spans="1:9">
      <c r="A19" s="100"/>
      <c r="B19" s="108" t="s">
        <v>110</v>
      </c>
      <c r="C19" s="102"/>
      <c r="D19" s="102">
        <f>SUM(D4:D18)</f>
        <v>38.6</v>
      </c>
      <c r="E19" s="102"/>
      <c r="F19" s="107">
        <f>SUM(F4:F18)</f>
        <v>36534</v>
      </c>
      <c r="G19" s="42"/>
      <c r="H19" s="42"/>
      <c r="I19" s="42"/>
    </row>
  </sheetData>
  <mergeCells count="2">
    <mergeCell ref="A1:I1"/>
    <mergeCell ref="A2:I2"/>
  </mergeCells>
  <pageMargins left="0.7" right="0.7" top="0.75" bottom="0.75" header="0.3" footer="0.3"/>
  <pageSetup paperSize="9" scale="7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ColWidth="9.140625" defaultRowHeight="15.75"/>
  <cols>
    <col min="1" max="1" width="10" style="18" customWidth="1"/>
    <col min="2" max="2" width="29.85546875" style="90" customWidth="1"/>
    <col min="3" max="3" width="11.5703125" style="18" customWidth="1"/>
    <col min="4" max="4" width="11.7109375" style="18" customWidth="1"/>
    <col min="5" max="5" width="14" style="18" customWidth="1"/>
    <col min="6" max="9" width="13.5703125" style="97" customWidth="1"/>
    <col min="10" max="16384" width="9.140625" style="18"/>
  </cols>
  <sheetData>
    <row r="1" spans="1:9">
      <c r="A1" s="218" t="s">
        <v>496</v>
      </c>
      <c r="B1" s="218"/>
      <c r="C1" s="218"/>
      <c r="D1" s="218"/>
      <c r="E1" s="218"/>
      <c r="F1" s="218"/>
      <c r="G1" s="218"/>
      <c r="H1" s="218"/>
      <c r="I1" s="218"/>
    </row>
    <row r="2" spans="1:9" ht="30.75" customHeight="1">
      <c r="A2" s="209" t="s">
        <v>278</v>
      </c>
      <c r="B2" s="209"/>
      <c r="C2" s="209"/>
      <c r="D2" s="209"/>
      <c r="E2" s="209"/>
      <c r="F2" s="209"/>
      <c r="G2" s="209"/>
      <c r="H2" s="209"/>
      <c r="I2" s="209"/>
    </row>
    <row r="3" spans="1:9" ht="47.25">
      <c r="A3" s="27" t="s">
        <v>0</v>
      </c>
      <c r="B3" s="27" t="s">
        <v>1</v>
      </c>
      <c r="C3" s="27" t="s">
        <v>2</v>
      </c>
      <c r="D3" s="27" t="s">
        <v>3</v>
      </c>
      <c r="E3" s="5" t="s">
        <v>273</v>
      </c>
      <c r="F3" s="37" t="s">
        <v>269</v>
      </c>
      <c r="G3" s="3" t="s">
        <v>270</v>
      </c>
      <c r="H3" s="3" t="s">
        <v>271</v>
      </c>
      <c r="I3" s="3" t="s">
        <v>272</v>
      </c>
    </row>
    <row r="4" spans="1:9" ht="20.100000000000001" customHeight="1">
      <c r="A4" s="25">
        <v>1</v>
      </c>
      <c r="B4" s="38" t="s">
        <v>253</v>
      </c>
      <c r="C4" s="25" t="s">
        <v>254</v>
      </c>
      <c r="D4" s="25">
        <v>1</v>
      </c>
      <c r="E4" s="8">
        <v>1500</v>
      </c>
      <c r="F4" s="39">
        <f>ROUND(D4*E4,0)</f>
        <v>1500</v>
      </c>
      <c r="G4" s="42" t="s">
        <v>227</v>
      </c>
      <c r="H4" s="42" t="s">
        <v>226</v>
      </c>
      <c r="I4" s="42">
        <v>13</v>
      </c>
    </row>
    <row r="5" spans="1:9" ht="43.5" customHeight="1">
      <c r="A5" s="25">
        <v>2</v>
      </c>
      <c r="B5" s="40" t="s">
        <v>255</v>
      </c>
      <c r="C5" s="25" t="s">
        <v>256</v>
      </c>
      <c r="D5" s="25">
        <v>1</v>
      </c>
      <c r="E5" s="8">
        <v>1350</v>
      </c>
      <c r="F5" s="39">
        <v>1350</v>
      </c>
      <c r="G5" s="42" t="s">
        <v>227</v>
      </c>
      <c r="H5" s="42" t="s">
        <v>239</v>
      </c>
      <c r="I5" s="42" t="s">
        <v>279</v>
      </c>
    </row>
    <row r="6" spans="1:9" ht="20.100000000000001" customHeight="1">
      <c r="A6" s="25">
        <v>3</v>
      </c>
      <c r="B6" s="38" t="s">
        <v>257</v>
      </c>
      <c r="C6" s="25" t="s">
        <v>258</v>
      </c>
      <c r="D6" s="25">
        <v>11</v>
      </c>
      <c r="E6" s="8">
        <v>1070</v>
      </c>
      <c r="F6" s="39">
        <f t="shared" ref="F6:F8" si="0">ROUND(D6*E6,0)</f>
        <v>11770</v>
      </c>
      <c r="G6" s="42">
        <v>45</v>
      </c>
      <c r="H6" s="42" t="s">
        <v>235</v>
      </c>
      <c r="I6" s="42">
        <v>9</v>
      </c>
    </row>
    <row r="7" spans="1:9" ht="20.100000000000001" customHeight="1">
      <c r="A7" s="25">
        <v>4</v>
      </c>
      <c r="B7" s="38" t="s">
        <v>259</v>
      </c>
      <c r="C7" s="25" t="s">
        <v>260</v>
      </c>
      <c r="D7" s="25">
        <v>1</v>
      </c>
      <c r="E7" s="8">
        <v>950</v>
      </c>
      <c r="F7" s="39">
        <f t="shared" si="0"/>
        <v>950</v>
      </c>
      <c r="G7" s="42">
        <v>45</v>
      </c>
      <c r="H7" s="42" t="s">
        <v>236</v>
      </c>
      <c r="I7" s="42">
        <v>7</v>
      </c>
    </row>
    <row r="8" spans="1:9" ht="17.25" customHeight="1">
      <c r="A8" s="25">
        <v>5</v>
      </c>
      <c r="B8" s="41" t="s">
        <v>261</v>
      </c>
      <c r="C8" s="36" t="s">
        <v>262</v>
      </c>
      <c r="D8" s="36">
        <v>1</v>
      </c>
      <c r="E8" s="49">
        <v>950</v>
      </c>
      <c r="F8" s="39">
        <f t="shared" si="0"/>
        <v>950</v>
      </c>
      <c r="G8" s="96" t="s">
        <v>263</v>
      </c>
      <c r="H8" s="42" t="s">
        <v>235</v>
      </c>
      <c r="I8" s="42">
        <v>7</v>
      </c>
    </row>
    <row r="9" spans="1:9" ht="15" customHeight="1">
      <c r="A9" s="25"/>
      <c r="B9" s="202" t="s">
        <v>110</v>
      </c>
      <c r="C9" s="27"/>
      <c r="D9" s="27">
        <f>SUM(D4:D8)</f>
        <v>15</v>
      </c>
      <c r="E9" s="27"/>
      <c r="F9" s="37">
        <f>SUM(F4:F8)</f>
        <v>16520</v>
      </c>
      <c r="G9" s="32"/>
      <c r="H9" s="32"/>
      <c r="I9" s="32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52" zoomScale="96" zoomScaleNormal="96" workbookViewId="0">
      <selection activeCell="N62" sqref="N62"/>
    </sheetView>
  </sheetViews>
  <sheetFormatPr defaultColWidth="9.140625" defaultRowHeight="15.75"/>
  <cols>
    <col min="1" max="1" width="7.85546875" style="72" customWidth="1"/>
    <col min="2" max="2" width="30.140625" style="176" customWidth="1"/>
    <col min="3" max="3" width="12.42578125" style="72" customWidth="1"/>
    <col min="4" max="4" width="12" style="72" customWidth="1"/>
    <col min="5" max="5" width="13" style="72" customWidth="1"/>
    <col min="6" max="6" width="12.42578125" style="72" customWidth="1"/>
    <col min="7" max="8" width="9.140625" style="72"/>
    <col min="9" max="9" width="13.42578125" style="72" customWidth="1"/>
    <col min="10" max="11" width="12.85546875" style="72" customWidth="1"/>
    <col min="12" max="12" width="19.5703125" style="175" customWidth="1"/>
    <col min="13" max="13" width="9.140625" style="72"/>
    <col min="14" max="14" width="15.28515625" style="72" customWidth="1"/>
    <col min="15" max="15" width="12.5703125" style="72" customWidth="1"/>
    <col min="16" max="16" width="16.5703125" style="72" customWidth="1"/>
    <col min="17" max="17" width="17.85546875" style="72" customWidth="1"/>
    <col min="18" max="208" width="9.140625" style="72"/>
    <col min="209" max="209" width="40.28515625" style="72" customWidth="1"/>
    <col min="210" max="210" width="19" style="72" customWidth="1"/>
    <col min="211" max="211" width="8.28515625" style="72" customWidth="1"/>
    <col min="212" max="212" width="25.140625" style="72" customWidth="1"/>
    <col min="213" max="213" width="0" style="72" hidden="1" customWidth="1"/>
    <col min="214" max="214" width="11.7109375" style="72" customWidth="1"/>
    <col min="215" max="464" width="9.140625" style="72"/>
    <col min="465" max="465" width="40.28515625" style="72" customWidth="1"/>
    <col min="466" max="466" width="19" style="72" customWidth="1"/>
    <col min="467" max="467" width="8.28515625" style="72" customWidth="1"/>
    <col min="468" max="468" width="25.140625" style="72" customWidth="1"/>
    <col min="469" max="469" width="0" style="72" hidden="1" customWidth="1"/>
    <col min="470" max="470" width="11.7109375" style="72" customWidth="1"/>
    <col min="471" max="720" width="9.140625" style="72"/>
    <col min="721" max="721" width="40.28515625" style="72" customWidth="1"/>
    <col min="722" max="722" width="19" style="72" customWidth="1"/>
    <col min="723" max="723" width="8.28515625" style="72" customWidth="1"/>
    <col min="724" max="724" width="25.140625" style="72" customWidth="1"/>
    <col min="725" max="725" width="0" style="72" hidden="1" customWidth="1"/>
    <col min="726" max="726" width="11.7109375" style="72" customWidth="1"/>
    <col min="727" max="976" width="9.140625" style="72"/>
    <col min="977" max="977" width="40.28515625" style="72" customWidth="1"/>
    <col min="978" max="978" width="19" style="72" customWidth="1"/>
    <col min="979" max="979" width="8.28515625" style="72" customWidth="1"/>
    <col min="980" max="980" width="25.140625" style="72" customWidth="1"/>
    <col min="981" max="981" width="0" style="72" hidden="1" customWidth="1"/>
    <col min="982" max="982" width="11.7109375" style="72" customWidth="1"/>
    <col min="983" max="1232" width="9.140625" style="72"/>
    <col min="1233" max="1233" width="40.28515625" style="72" customWidth="1"/>
    <col min="1234" max="1234" width="19" style="72" customWidth="1"/>
    <col min="1235" max="1235" width="8.28515625" style="72" customWidth="1"/>
    <col min="1236" max="1236" width="25.140625" style="72" customWidth="1"/>
    <col min="1237" max="1237" width="0" style="72" hidden="1" customWidth="1"/>
    <col min="1238" max="1238" width="11.7109375" style="72" customWidth="1"/>
    <col min="1239" max="1488" width="9.140625" style="72"/>
    <col min="1489" max="1489" width="40.28515625" style="72" customWidth="1"/>
    <col min="1490" max="1490" width="19" style="72" customWidth="1"/>
    <col min="1491" max="1491" width="8.28515625" style="72" customWidth="1"/>
    <col min="1492" max="1492" width="25.140625" style="72" customWidth="1"/>
    <col min="1493" max="1493" width="0" style="72" hidden="1" customWidth="1"/>
    <col min="1494" max="1494" width="11.7109375" style="72" customWidth="1"/>
    <col min="1495" max="1744" width="9.140625" style="72"/>
    <col min="1745" max="1745" width="40.28515625" style="72" customWidth="1"/>
    <col min="1746" max="1746" width="19" style="72" customWidth="1"/>
    <col min="1747" max="1747" width="8.28515625" style="72" customWidth="1"/>
    <col min="1748" max="1748" width="25.140625" style="72" customWidth="1"/>
    <col min="1749" max="1749" width="0" style="72" hidden="1" customWidth="1"/>
    <col min="1750" max="1750" width="11.7109375" style="72" customWidth="1"/>
    <col min="1751" max="2000" width="9.140625" style="72"/>
    <col min="2001" max="2001" width="40.28515625" style="72" customWidth="1"/>
    <col min="2002" max="2002" width="19" style="72" customWidth="1"/>
    <col min="2003" max="2003" width="8.28515625" style="72" customWidth="1"/>
    <col min="2004" max="2004" width="25.140625" style="72" customWidth="1"/>
    <col min="2005" max="2005" width="0" style="72" hidden="1" customWidth="1"/>
    <col min="2006" max="2006" width="11.7109375" style="72" customWidth="1"/>
    <col min="2007" max="2256" width="9.140625" style="72"/>
    <col min="2257" max="2257" width="40.28515625" style="72" customWidth="1"/>
    <col min="2258" max="2258" width="19" style="72" customWidth="1"/>
    <col min="2259" max="2259" width="8.28515625" style="72" customWidth="1"/>
    <col min="2260" max="2260" width="25.140625" style="72" customWidth="1"/>
    <col min="2261" max="2261" width="0" style="72" hidden="1" customWidth="1"/>
    <col min="2262" max="2262" width="11.7109375" style="72" customWidth="1"/>
    <col min="2263" max="2512" width="9.140625" style="72"/>
    <col min="2513" max="2513" width="40.28515625" style="72" customWidth="1"/>
    <col min="2514" max="2514" width="19" style="72" customWidth="1"/>
    <col min="2515" max="2515" width="8.28515625" style="72" customWidth="1"/>
    <col min="2516" max="2516" width="25.140625" style="72" customWidth="1"/>
    <col min="2517" max="2517" width="0" style="72" hidden="1" customWidth="1"/>
    <col min="2518" max="2518" width="11.7109375" style="72" customWidth="1"/>
    <col min="2519" max="2768" width="9.140625" style="72"/>
    <col min="2769" max="2769" width="40.28515625" style="72" customWidth="1"/>
    <col min="2770" max="2770" width="19" style="72" customWidth="1"/>
    <col min="2771" max="2771" width="8.28515625" style="72" customWidth="1"/>
    <col min="2772" max="2772" width="25.140625" style="72" customWidth="1"/>
    <col min="2773" max="2773" width="0" style="72" hidden="1" customWidth="1"/>
    <col min="2774" max="2774" width="11.7109375" style="72" customWidth="1"/>
    <col min="2775" max="3024" width="9.140625" style="72"/>
    <col min="3025" max="3025" width="40.28515625" style="72" customWidth="1"/>
    <col min="3026" max="3026" width="19" style="72" customWidth="1"/>
    <col min="3027" max="3027" width="8.28515625" style="72" customWidth="1"/>
    <col min="3028" max="3028" width="25.140625" style="72" customWidth="1"/>
    <col min="3029" max="3029" width="0" style="72" hidden="1" customWidth="1"/>
    <col min="3030" max="3030" width="11.7109375" style="72" customWidth="1"/>
    <col min="3031" max="3280" width="9.140625" style="72"/>
    <col min="3281" max="3281" width="40.28515625" style="72" customWidth="1"/>
    <col min="3282" max="3282" width="19" style="72" customWidth="1"/>
    <col min="3283" max="3283" width="8.28515625" style="72" customWidth="1"/>
    <col min="3284" max="3284" width="25.140625" style="72" customWidth="1"/>
    <col min="3285" max="3285" width="0" style="72" hidden="1" customWidth="1"/>
    <col min="3286" max="3286" width="11.7109375" style="72" customWidth="1"/>
    <col min="3287" max="3536" width="9.140625" style="72"/>
    <col min="3537" max="3537" width="40.28515625" style="72" customWidth="1"/>
    <col min="3538" max="3538" width="19" style="72" customWidth="1"/>
    <col min="3539" max="3539" width="8.28515625" style="72" customWidth="1"/>
    <col min="3540" max="3540" width="25.140625" style="72" customWidth="1"/>
    <col min="3541" max="3541" width="0" style="72" hidden="1" customWidth="1"/>
    <col min="3542" max="3542" width="11.7109375" style="72" customWidth="1"/>
    <col min="3543" max="3792" width="9.140625" style="72"/>
    <col min="3793" max="3793" width="40.28515625" style="72" customWidth="1"/>
    <col min="3794" max="3794" width="19" style="72" customWidth="1"/>
    <col min="3795" max="3795" width="8.28515625" style="72" customWidth="1"/>
    <col min="3796" max="3796" width="25.140625" style="72" customWidth="1"/>
    <col min="3797" max="3797" width="0" style="72" hidden="1" customWidth="1"/>
    <col min="3798" max="3798" width="11.7109375" style="72" customWidth="1"/>
    <col min="3799" max="4048" width="9.140625" style="72"/>
    <col min="4049" max="4049" width="40.28515625" style="72" customWidth="1"/>
    <col min="4050" max="4050" width="19" style="72" customWidth="1"/>
    <col min="4051" max="4051" width="8.28515625" style="72" customWidth="1"/>
    <col min="4052" max="4052" width="25.140625" style="72" customWidth="1"/>
    <col min="4053" max="4053" width="0" style="72" hidden="1" customWidth="1"/>
    <col min="4054" max="4054" width="11.7109375" style="72" customWidth="1"/>
    <col min="4055" max="4304" width="9.140625" style="72"/>
    <col min="4305" max="4305" width="40.28515625" style="72" customWidth="1"/>
    <col min="4306" max="4306" width="19" style="72" customWidth="1"/>
    <col min="4307" max="4307" width="8.28515625" style="72" customWidth="1"/>
    <col min="4308" max="4308" width="25.140625" style="72" customWidth="1"/>
    <col min="4309" max="4309" width="0" style="72" hidden="1" customWidth="1"/>
    <col min="4310" max="4310" width="11.7109375" style="72" customWidth="1"/>
    <col min="4311" max="4560" width="9.140625" style="72"/>
    <col min="4561" max="4561" width="40.28515625" style="72" customWidth="1"/>
    <col min="4562" max="4562" width="19" style="72" customWidth="1"/>
    <col min="4563" max="4563" width="8.28515625" style="72" customWidth="1"/>
    <col min="4564" max="4564" width="25.140625" style="72" customWidth="1"/>
    <col min="4565" max="4565" width="0" style="72" hidden="1" customWidth="1"/>
    <col min="4566" max="4566" width="11.7109375" style="72" customWidth="1"/>
    <col min="4567" max="4816" width="9.140625" style="72"/>
    <col min="4817" max="4817" width="40.28515625" style="72" customWidth="1"/>
    <col min="4818" max="4818" width="19" style="72" customWidth="1"/>
    <col min="4819" max="4819" width="8.28515625" style="72" customWidth="1"/>
    <col min="4820" max="4820" width="25.140625" style="72" customWidth="1"/>
    <col min="4821" max="4821" width="0" style="72" hidden="1" customWidth="1"/>
    <col min="4822" max="4822" width="11.7109375" style="72" customWidth="1"/>
    <col min="4823" max="5072" width="9.140625" style="72"/>
    <col min="5073" max="5073" width="40.28515625" style="72" customWidth="1"/>
    <col min="5074" max="5074" width="19" style="72" customWidth="1"/>
    <col min="5075" max="5075" width="8.28515625" style="72" customWidth="1"/>
    <col min="5076" max="5076" width="25.140625" style="72" customWidth="1"/>
    <col min="5077" max="5077" width="0" style="72" hidden="1" customWidth="1"/>
    <col min="5078" max="5078" width="11.7109375" style="72" customWidth="1"/>
    <col min="5079" max="5328" width="9.140625" style="72"/>
    <col min="5329" max="5329" width="40.28515625" style="72" customWidth="1"/>
    <col min="5330" max="5330" width="19" style="72" customWidth="1"/>
    <col min="5331" max="5331" width="8.28515625" style="72" customWidth="1"/>
    <col min="5332" max="5332" width="25.140625" style="72" customWidth="1"/>
    <col min="5333" max="5333" width="0" style="72" hidden="1" customWidth="1"/>
    <col min="5334" max="5334" width="11.7109375" style="72" customWidth="1"/>
    <col min="5335" max="5584" width="9.140625" style="72"/>
    <col min="5585" max="5585" width="40.28515625" style="72" customWidth="1"/>
    <col min="5586" max="5586" width="19" style="72" customWidth="1"/>
    <col min="5587" max="5587" width="8.28515625" style="72" customWidth="1"/>
    <col min="5588" max="5588" width="25.140625" style="72" customWidth="1"/>
    <col min="5589" max="5589" width="0" style="72" hidden="1" customWidth="1"/>
    <col min="5590" max="5590" width="11.7109375" style="72" customWidth="1"/>
    <col min="5591" max="5840" width="9.140625" style="72"/>
    <col min="5841" max="5841" width="40.28515625" style="72" customWidth="1"/>
    <col min="5842" max="5842" width="19" style="72" customWidth="1"/>
    <col min="5843" max="5843" width="8.28515625" style="72" customWidth="1"/>
    <col min="5844" max="5844" width="25.140625" style="72" customWidth="1"/>
    <col min="5845" max="5845" width="0" style="72" hidden="1" customWidth="1"/>
    <col min="5846" max="5846" width="11.7109375" style="72" customWidth="1"/>
    <col min="5847" max="6096" width="9.140625" style="72"/>
    <col min="6097" max="6097" width="40.28515625" style="72" customWidth="1"/>
    <col min="6098" max="6098" width="19" style="72" customWidth="1"/>
    <col min="6099" max="6099" width="8.28515625" style="72" customWidth="1"/>
    <col min="6100" max="6100" width="25.140625" style="72" customWidth="1"/>
    <col min="6101" max="6101" width="0" style="72" hidden="1" customWidth="1"/>
    <col min="6102" max="6102" width="11.7109375" style="72" customWidth="1"/>
    <col min="6103" max="6352" width="9.140625" style="72"/>
    <col min="6353" max="6353" width="40.28515625" style="72" customWidth="1"/>
    <col min="6354" max="6354" width="19" style="72" customWidth="1"/>
    <col min="6355" max="6355" width="8.28515625" style="72" customWidth="1"/>
    <col min="6356" max="6356" width="25.140625" style="72" customWidth="1"/>
    <col min="6357" max="6357" width="0" style="72" hidden="1" customWidth="1"/>
    <col min="6358" max="6358" width="11.7109375" style="72" customWidth="1"/>
    <col min="6359" max="6608" width="9.140625" style="72"/>
    <col min="6609" max="6609" width="40.28515625" style="72" customWidth="1"/>
    <col min="6610" max="6610" width="19" style="72" customWidth="1"/>
    <col min="6611" max="6611" width="8.28515625" style="72" customWidth="1"/>
    <col min="6612" max="6612" width="25.140625" style="72" customWidth="1"/>
    <col min="6613" max="6613" width="0" style="72" hidden="1" customWidth="1"/>
    <col min="6614" max="6614" width="11.7109375" style="72" customWidth="1"/>
    <col min="6615" max="6864" width="9.140625" style="72"/>
    <col min="6865" max="6865" width="40.28515625" style="72" customWidth="1"/>
    <col min="6866" max="6866" width="19" style="72" customWidth="1"/>
    <col min="6867" max="6867" width="8.28515625" style="72" customWidth="1"/>
    <col min="6868" max="6868" width="25.140625" style="72" customWidth="1"/>
    <col min="6869" max="6869" width="0" style="72" hidden="1" customWidth="1"/>
    <col min="6870" max="6870" width="11.7109375" style="72" customWidth="1"/>
    <col min="6871" max="7120" width="9.140625" style="72"/>
    <col min="7121" max="7121" width="40.28515625" style="72" customWidth="1"/>
    <col min="7122" max="7122" width="19" style="72" customWidth="1"/>
    <col min="7123" max="7123" width="8.28515625" style="72" customWidth="1"/>
    <col min="7124" max="7124" width="25.140625" style="72" customWidth="1"/>
    <col min="7125" max="7125" width="0" style="72" hidden="1" customWidth="1"/>
    <col min="7126" max="7126" width="11.7109375" style="72" customWidth="1"/>
    <col min="7127" max="7376" width="9.140625" style="72"/>
    <col min="7377" max="7377" width="40.28515625" style="72" customWidth="1"/>
    <col min="7378" max="7378" width="19" style="72" customWidth="1"/>
    <col min="7379" max="7379" width="8.28515625" style="72" customWidth="1"/>
    <col min="7380" max="7380" width="25.140625" style="72" customWidth="1"/>
    <col min="7381" max="7381" width="0" style="72" hidden="1" customWidth="1"/>
    <col min="7382" max="7382" width="11.7109375" style="72" customWidth="1"/>
    <col min="7383" max="7632" width="9.140625" style="72"/>
    <col min="7633" max="7633" width="40.28515625" style="72" customWidth="1"/>
    <col min="7634" max="7634" width="19" style="72" customWidth="1"/>
    <col min="7635" max="7635" width="8.28515625" style="72" customWidth="1"/>
    <col min="7636" max="7636" width="25.140625" style="72" customWidth="1"/>
    <col min="7637" max="7637" width="0" style="72" hidden="1" customWidth="1"/>
    <col min="7638" max="7638" width="11.7109375" style="72" customWidth="1"/>
    <col min="7639" max="7888" width="9.140625" style="72"/>
    <col min="7889" max="7889" width="40.28515625" style="72" customWidth="1"/>
    <col min="7890" max="7890" width="19" style="72" customWidth="1"/>
    <col min="7891" max="7891" width="8.28515625" style="72" customWidth="1"/>
    <col min="7892" max="7892" width="25.140625" style="72" customWidth="1"/>
    <col min="7893" max="7893" width="0" style="72" hidden="1" customWidth="1"/>
    <col min="7894" max="7894" width="11.7109375" style="72" customWidth="1"/>
    <col min="7895" max="8144" width="9.140625" style="72"/>
    <col min="8145" max="8145" width="40.28515625" style="72" customWidth="1"/>
    <col min="8146" max="8146" width="19" style="72" customWidth="1"/>
    <col min="8147" max="8147" width="8.28515625" style="72" customWidth="1"/>
    <col min="8148" max="8148" width="25.140625" style="72" customWidth="1"/>
    <col min="8149" max="8149" width="0" style="72" hidden="1" customWidth="1"/>
    <col min="8150" max="8150" width="11.7109375" style="72" customWidth="1"/>
    <col min="8151" max="8400" width="9.140625" style="72"/>
    <col min="8401" max="8401" width="40.28515625" style="72" customWidth="1"/>
    <col min="8402" max="8402" width="19" style="72" customWidth="1"/>
    <col min="8403" max="8403" width="8.28515625" style="72" customWidth="1"/>
    <col min="8404" max="8404" width="25.140625" style="72" customWidth="1"/>
    <col min="8405" max="8405" width="0" style="72" hidden="1" customWidth="1"/>
    <col min="8406" max="8406" width="11.7109375" style="72" customWidth="1"/>
    <col min="8407" max="8656" width="9.140625" style="72"/>
    <col min="8657" max="8657" width="40.28515625" style="72" customWidth="1"/>
    <col min="8658" max="8658" width="19" style="72" customWidth="1"/>
    <col min="8659" max="8659" width="8.28515625" style="72" customWidth="1"/>
    <col min="8660" max="8660" width="25.140625" style="72" customWidth="1"/>
    <col min="8661" max="8661" width="0" style="72" hidden="1" customWidth="1"/>
    <col min="8662" max="8662" width="11.7109375" style="72" customWidth="1"/>
    <col min="8663" max="8912" width="9.140625" style="72"/>
    <col min="8913" max="8913" width="40.28515625" style="72" customWidth="1"/>
    <col min="8914" max="8914" width="19" style="72" customWidth="1"/>
    <col min="8915" max="8915" width="8.28515625" style="72" customWidth="1"/>
    <col min="8916" max="8916" width="25.140625" style="72" customWidth="1"/>
    <col min="8917" max="8917" width="0" style="72" hidden="1" customWidth="1"/>
    <col min="8918" max="8918" width="11.7109375" style="72" customWidth="1"/>
    <col min="8919" max="9168" width="9.140625" style="72"/>
    <col min="9169" max="9169" width="40.28515625" style="72" customWidth="1"/>
    <col min="9170" max="9170" width="19" style="72" customWidth="1"/>
    <col min="9171" max="9171" width="8.28515625" style="72" customWidth="1"/>
    <col min="9172" max="9172" width="25.140625" style="72" customWidth="1"/>
    <col min="9173" max="9173" width="0" style="72" hidden="1" customWidth="1"/>
    <col min="9174" max="9174" width="11.7109375" style="72" customWidth="1"/>
    <col min="9175" max="9424" width="9.140625" style="72"/>
    <col min="9425" max="9425" width="40.28515625" style="72" customWidth="1"/>
    <col min="9426" max="9426" width="19" style="72" customWidth="1"/>
    <col min="9427" max="9427" width="8.28515625" style="72" customWidth="1"/>
    <col min="9428" max="9428" width="25.140625" style="72" customWidth="1"/>
    <col min="9429" max="9429" width="0" style="72" hidden="1" customWidth="1"/>
    <col min="9430" max="9430" width="11.7109375" style="72" customWidth="1"/>
    <col min="9431" max="9680" width="9.140625" style="72"/>
    <col min="9681" max="9681" width="40.28515625" style="72" customWidth="1"/>
    <col min="9682" max="9682" width="19" style="72" customWidth="1"/>
    <col min="9683" max="9683" width="8.28515625" style="72" customWidth="1"/>
    <col min="9684" max="9684" width="25.140625" style="72" customWidth="1"/>
    <col min="9685" max="9685" width="0" style="72" hidden="1" customWidth="1"/>
    <col min="9686" max="9686" width="11.7109375" style="72" customWidth="1"/>
    <col min="9687" max="9936" width="9.140625" style="72"/>
    <col min="9937" max="9937" width="40.28515625" style="72" customWidth="1"/>
    <col min="9938" max="9938" width="19" style="72" customWidth="1"/>
    <col min="9939" max="9939" width="8.28515625" style="72" customWidth="1"/>
    <col min="9940" max="9940" width="25.140625" style="72" customWidth="1"/>
    <col min="9941" max="9941" width="0" style="72" hidden="1" customWidth="1"/>
    <col min="9942" max="9942" width="11.7109375" style="72" customWidth="1"/>
    <col min="9943" max="10192" width="9.140625" style="72"/>
    <col min="10193" max="10193" width="40.28515625" style="72" customWidth="1"/>
    <col min="10194" max="10194" width="19" style="72" customWidth="1"/>
    <col min="10195" max="10195" width="8.28515625" style="72" customWidth="1"/>
    <col min="10196" max="10196" width="25.140625" style="72" customWidth="1"/>
    <col min="10197" max="10197" width="0" style="72" hidden="1" customWidth="1"/>
    <col min="10198" max="10198" width="11.7109375" style="72" customWidth="1"/>
    <col min="10199" max="10448" width="9.140625" style="72"/>
    <col min="10449" max="10449" width="40.28515625" style="72" customWidth="1"/>
    <col min="10450" max="10450" width="19" style="72" customWidth="1"/>
    <col min="10451" max="10451" width="8.28515625" style="72" customWidth="1"/>
    <col min="10452" max="10452" width="25.140625" style="72" customWidth="1"/>
    <col min="10453" max="10453" width="0" style="72" hidden="1" customWidth="1"/>
    <col min="10454" max="10454" width="11.7109375" style="72" customWidth="1"/>
    <col min="10455" max="10704" width="9.140625" style="72"/>
    <col min="10705" max="10705" width="40.28515625" style="72" customWidth="1"/>
    <col min="10706" max="10706" width="19" style="72" customWidth="1"/>
    <col min="10707" max="10707" width="8.28515625" style="72" customWidth="1"/>
    <col min="10708" max="10708" width="25.140625" style="72" customWidth="1"/>
    <col min="10709" max="10709" width="0" style="72" hidden="1" customWidth="1"/>
    <col min="10710" max="10710" width="11.7109375" style="72" customWidth="1"/>
    <col min="10711" max="10960" width="9.140625" style="72"/>
    <col min="10961" max="10961" width="40.28515625" style="72" customWidth="1"/>
    <col min="10962" max="10962" width="19" style="72" customWidth="1"/>
    <col min="10963" max="10963" width="8.28515625" style="72" customWidth="1"/>
    <col min="10964" max="10964" width="25.140625" style="72" customWidth="1"/>
    <col min="10965" max="10965" width="0" style="72" hidden="1" customWidth="1"/>
    <col min="10966" max="10966" width="11.7109375" style="72" customWidth="1"/>
    <col min="10967" max="11216" width="9.140625" style="72"/>
    <col min="11217" max="11217" width="40.28515625" style="72" customWidth="1"/>
    <col min="11218" max="11218" width="19" style="72" customWidth="1"/>
    <col min="11219" max="11219" width="8.28515625" style="72" customWidth="1"/>
    <col min="11220" max="11220" width="25.140625" style="72" customWidth="1"/>
    <col min="11221" max="11221" width="0" style="72" hidden="1" customWidth="1"/>
    <col min="11222" max="11222" width="11.7109375" style="72" customWidth="1"/>
    <col min="11223" max="11472" width="9.140625" style="72"/>
    <col min="11473" max="11473" width="40.28515625" style="72" customWidth="1"/>
    <col min="11474" max="11474" width="19" style="72" customWidth="1"/>
    <col min="11475" max="11475" width="8.28515625" style="72" customWidth="1"/>
    <col min="11476" max="11476" width="25.140625" style="72" customWidth="1"/>
    <col min="11477" max="11477" width="0" style="72" hidden="1" customWidth="1"/>
    <col min="11478" max="11478" width="11.7109375" style="72" customWidth="1"/>
    <col min="11479" max="11728" width="9.140625" style="72"/>
    <col min="11729" max="11729" width="40.28515625" style="72" customWidth="1"/>
    <col min="11730" max="11730" width="19" style="72" customWidth="1"/>
    <col min="11731" max="11731" width="8.28515625" style="72" customWidth="1"/>
    <col min="11732" max="11732" width="25.140625" style="72" customWidth="1"/>
    <col min="11733" max="11733" width="0" style="72" hidden="1" customWidth="1"/>
    <col min="11734" max="11734" width="11.7109375" style="72" customWidth="1"/>
    <col min="11735" max="11984" width="9.140625" style="72"/>
    <col min="11985" max="11985" width="40.28515625" style="72" customWidth="1"/>
    <col min="11986" max="11986" width="19" style="72" customWidth="1"/>
    <col min="11987" max="11987" width="8.28515625" style="72" customWidth="1"/>
    <col min="11988" max="11988" width="25.140625" style="72" customWidth="1"/>
    <col min="11989" max="11989" width="0" style="72" hidden="1" customWidth="1"/>
    <col min="11990" max="11990" width="11.7109375" style="72" customWidth="1"/>
    <col min="11991" max="12240" width="9.140625" style="72"/>
    <col min="12241" max="12241" width="40.28515625" style="72" customWidth="1"/>
    <col min="12242" max="12242" width="19" style="72" customWidth="1"/>
    <col min="12243" max="12243" width="8.28515625" style="72" customWidth="1"/>
    <col min="12244" max="12244" width="25.140625" style="72" customWidth="1"/>
    <col min="12245" max="12245" width="0" style="72" hidden="1" customWidth="1"/>
    <col min="12246" max="12246" width="11.7109375" style="72" customWidth="1"/>
    <col min="12247" max="12496" width="9.140625" style="72"/>
    <col min="12497" max="12497" width="40.28515625" style="72" customWidth="1"/>
    <col min="12498" max="12498" width="19" style="72" customWidth="1"/>
    <col min="12499" max="12499" width="8.28515625" style="72" customWidth="1"/>
    <col min="12500" max="12500" width="25.140625" style="72" customWidth="1"/>
    <col min="12501" max="12501" width="0" style="72" hidden="1" customWidth="1"/>
    <col min="12502" max="12502" width="11.7109375" style="72" customWidth="1"/>
    <col min="12503" max="12752" width="9.140625" style="72"/>
    <col min="12753" max="12753" width="40.28515625" style="72" customWidth="1"/>
    <col min="12754" max="12754" width="19" style="72" customWidth="1"/>
    <col min="12755" max="12755" width="8.28515625" style="72" customWidth="1"/>
    <col min="12756" max="12756" width="25.140625" style="72" customWidth="1"/>
    <col min="12757" max="12757" width="0" style="72" hidden="1" customWidth="1"/>
    <col min="12758" max="12758" width="11.7109375" style="72" customWidth="1"/>
    <col min="12759" max="13008" width="9.140625" style="72"/>
    <col min="13009" max="13009" width="40.28515625" style="72" customWidth="1"/>
    <col min="13010" max="13010" width="19" style="72" customWidth="1"/>
    <col min="13011" max="13011" width="8.28515625" style="72" customWidth="1"/>
    <col min="13012" max="13012" width="25.140625" style="72" customWidth="1"/>
    <col min="13013" max="13013" width="0" style="72" hidden="1" customWidth="1"/>
    <col min="13014" max="13014" width="11.7109375" style="72" customWidth="1"/>
    <col min="13015" max="13264" width="9.140625" style="72"/>
    <col min="13265" max="13265" width="40.28515625" style="72" customWidth="1"/>
    <col min="13266" max="13266" width="19" style="72" customWidth="1"/>
    <col min="13267" max="13267" width="8.28515625" style="72" customWidth="1"/>
    <col min="13268" max="13268" width="25.140625" style="72" customWidth="1"/>
    <col min="13269" max="13269" width="0" style="72" hidden="1" customWidth="1"/>
    <col min="13270" max="13270" width="11.7109375" style="72" customWidth="1"/>
    <col min="13271" max="13520" width="9.140625" style="72"/>
    <col min="13521" max="13521" width="40.28515625" style="72" customWidth="1"/>
    <col min="13522" max="13522" width="19" style="72" customWidth="1"/>
    <col min="13523" max="13523" width="8.28515625" style="72" customWidth="1"/>
    <col min="13524" max="13524" width="25.140625" style="72" customWidth="1"/>
    <col min="13525" max="13525" width="0" style="72" hidden="1" customWidth="1"/>
    <col min="13526" max="13526" width="11.7109375" style="72" customWidth="1"/>
    <col min="13527" max="13776" width="9.140625" style="72"/>
    <col min="13777" max="13777" width="40.28515625" style="72" customWidth="1"/>
    <col min="13778" max="13778" width="19" style="72" customWidth="1"/>
    <col min="13779" max="13779" width="8.28515625" style="72" customWidth="1"/>
    <col min="13780" max="13780" width="25.140625" style="72" customWidth="1"/>
    <col min="13781" max="13781" width="0" style="72" hidden="1" customWidth="1"/>
    <col min="13782" max="13782" width="11.7109375" style="72" customWidth="1"/>
    <col min="13783" max="14032" width="9.140625" style="72"/>
    <col min="14033" max="14033" width="40.28515625" style="72" customWidth="1"/>
    <col min="14034" max="14034" width="19" style="72" customWidth="1"/>
    <col min="14035" max="14035" width="8.28515625" style="72" customWidth="1"/>
    <col min="14036" max="14036" width="25.140625" style="72" customWidth="1"/>
    <col min="14037" max="14037" width="0" style="72" hidden="1" customWidth="1"/>
    <col min="14038" max="14038" width="11.7109375" style="72" customWidth="1"/>
    <col min="14039" max="14288" width="9.140625" style="72"/>
    <col min="14289" max="14289" width="40.28515625" style="72" customWidth="1"/>
    <col min="14290" max="14290" width="19" style="72" customWidth="1"/>
    <col min="14291" max="14291" width="8.28515625" style="72" customWidth="1"/>
    <col min="14292" max="14292" width="25.140625" style="72" customWidth="1"/>
    <col min="14293" max="14293" width="0" style="72" hidden="1" customWidth="1"/>
    <col min="14294" max="14294" width="11.7109375" style="72" customWidth="1"/>
    <col min="14295" max="14544" width="9.140625" style="72"/>
    <col min="14545" max="14545" width="40.28515625" style="72" customWidth="1"/>
    <col min="14546" max="14546" width="19" style="72" customWidth="1"/>
    <col min="14547" max="14547" width="8.28515625" style="72" customWidth="1"/>
    <col min="14548" max="14548" width="25.140625" style="72" customWidth="1"/>
    <col min="14549" max="14549" width="0" style="72" hidden="1" customWidth="1"/>
    <col min="14550" max="14550" width="11.7109375" style="72" customWidth="1"/>
    <col min="14551" max="14800" width="9.140625" style="72"/>
    <col min="14801" max="14801" width="40.28515625" style="72" customWidth="1"/>
    <col min="14802" max="14802" width="19" style="72" customWidth="1"/>
    <col min="14803" max="14803" width="8.28515625" style="72" customWidth="1"/>
    <col min="14804" max="14804" width="25.140625" style="72" customWidth="1"/>
    <col min="14805" max="14805" width="0" style="72" hidden="1" customWidth="1"/>
    <col min="14806" max="14806" width="11.7109375" style="72" customWidth="1"/>
    <col min="14807" max="15056" width="9.140625" style="72"/>
    <col min="15057" max="15057" width="40.28515625" style="72" customWidth="1"/>
    <col min="15058" max="15058" width="19" style="72" customWidth="1"/>
    <col min="15059" max="15059" width="8.28515625" style="72" customWidth="1"/>
    <col min="15060" max="15060" width="25.140625" style="72" customWidth="1"/>
    <col min="15061" max="15061" width="0" style="72" hidden="1" customWidth="1"/>
    <col min="15062" max="15062" width="11.7109375" style="72" customWidth="1"/>
    <col min="15063" max="15312" width="9.140625" style="72"/>
    <col min="15313" max="15313" width="40.28515625" style="72" customWidth="1"/>
    <col min="15314" max="15314" width="19" style="72" customWidth="1"/>
    <col min="15315" max="15315" width="8.28515625" style="72" customWidth="1"/>
    <col min="15316" max="15316" width="25.140625" style="72" customWidth="1"/>
    <col min="15317" max="15317" width="0" style="72" hidden="1" customWidth="1"/>
    <col min="15318" max="15318" width="11.7109375" style="72" customWidth="1"/>
    <col min="15319" max="15568" width="9.140625" style="72"/>
    <col min="15569" max="15569" width="40.28515625" style="72" customWidth="1"/>
    <col min="15570" max="15570" width="19" style="72" customWidth="1"/>
    <col min="15571" max="15571" width="8.28515625" style="72" customWidth="1"/>
    <col min="15572" max="15572" width="25.140625" style="72" customWidth="1"/>
    <col min="15573" max="15573" width="0" style="72" hidden="1" customWidth="1"/>
    <col min="15574" max="15574" width="11.7109375" style="72" customWidth="1"/>
    <col min="15575" max="15824" width="9.140625" style="72"/>
    <col min="15825" max="15825" width="40.28515625" style="72" customWidth="1"/>
    <col min="15826" max="15826" width="19" style="72" customWidth="1"/>
    <col min="15827" max="15827" width="8.28515625" style="72" customWidth="1"/>
    <col min="15828" max="15828" width="25.140625" style="72" customWidth="1"/>
    <col min="15829" max="15829" width="0" style="72" hidden="1" customWidth="1"/>
    <col min="15830" max="15830" width="11.7109375" style="72" customWidth="1"/>
    <col min="15831" max="16080" width="9.140625" style="72"/>
    <col min="16081" max="16081" width="40.28515625" style="72" customWidth="1"/>
    <col min="16082" max="16082" width="19" style="72" customWidth="1"/>
    <col min="16083" max="16083" width="8.28515625" style="72" customWidth="1"/>
    <col min="16084" max="16084" width="25.140625" style="72" customWidth="1"/>
    <col min="16085" max="16085" width="0" style="72" hidden="1" customWidth="1"/>
    <col min="16086" max="16086" width="11.7109375" style="72" customWidth="1"/>
    <col min="16087" max="16384" width="9.140625" style="72"/>
  </cols>
  <sheetData>
    <row r="1" spans="1:17" s="10" customFormat="1" ht="15.75" customHeight="1">
      <c r="A1" s="222" t="s">
        <v>497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7" s="10" customFormat="1" ht="28.5" customHeight="1">
      <c r="A2" s="215" t="s">
        <v>332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7" ht="110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273</v>
      </c>
      <c r="F3" s="170" t="s">
        <v>269</v>
      </c>
      <c r="G3" s="5" t="s">
        <v>270</v>
      </c>
      <c r="H3" s="5" t="s">
        <v>271</v>
      </c>
      <c r="I3" s="5" t="s">
        <v>272</v>
      </c>
      <c r="J3" s="5" t="s">
        <v>459</v>
      </c>
      <c r="K3" s="5" t="s">
        <v>460</v>
      </c>
      <c r="L3" s="171"/>
      <c r="M3" s="223"/>
      <c r="N3" s="223"/>
      <c r="O3" s="223"/>
      <c r="P3" s="223"/>
      <c r="Q3" s="223"/>
    </row>
    <row r="4" spans="1:17" ht="32.25" customHeight="1">
      <c r="A4" s="219" t="s">
        <v>333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  <c r="L4" s="172"/>
    </row>
    <row r="5" spans="1:17" ht="31.5">
      <c r="A5" s="8">
        <v>1</v>
      </c>
      <c r="B5" s="7" t="s">
        <v>334</v>
      </c>
      <c r="C5" s="8" t="s">
        <v>335</v>
      </c>
      <c r="D5" s="8">
        <v>1</v>
      </c>
      <c r="E5" s="8">
        <v>2050</v>
      </c>
      <c r="F5" s="8">
        <f>D5*E5</f>
        <v>2050</v>
      </c>
      <c r="G5" s="8" t="s">
        <v>227</v>
      </c>
      <c r="H5" s="8" t="s">
        <v>336</v>
      </c>
      <c r="I5" s="8">
        <v>16</v>
      </c>
      <c r="J5" s="8">
        <v>2441</v>
      </c>
      <c r="K5" s="169">
        <f>E5/J5</f>
        <v>0.83981974600573539</v>
      </c>
      <c r="L5" s="172"/>
    </row>
    <row r="6" spans="1:17" ht="31.5">
      <c r="A6" s="8">
        <v>2</v>
      </c>
      <c r="B6" s="7" t="s">
        <v>337</v>
      </c>
      <c r="C6" s="8" t="s">
        <v>338</v>
      </c>
      <c r="D6" s="8">
        <v>1</v>
      </c>
      <c r="E6" s="8">
        <v>1883</v>
      </c>
      <c r="F6" s="8">
        <f t="shared" ref="F6:F9" si="0">D6*E6</f>
        <v>1883</v>
      </c>
      <c r="G6" s="8" t="s">
        <v>227</v>
      </c>
      <c r="H6" s="8" t="s">
        <v>339</v>
      </c>
      <c r="I6" s="8">
        <v>15</v>
      </c>
      <c r="J6" s="8">
        <v>2353</v>
      </c>
      <c r="K6" s="169">
        <f t="shared" ref="K6:K69" si="1">E6/J6</f>
        <v>0.80025499362515939</v>
      </c>
      <c r="L6" s="172"/>
    </row>
    <row r="7" spans="1:17">
      <c r="A7" s="8">
        <v>3</v>
      </c>
      <c r="B7" s="7" t="s">
        <v>340</v>
      </c>
      <c r="C7" s="8" t="s">
        <v>184</v>
      </c>
      <c r="D7" s="8">
        <v>1</v>
      </c>
      <c r="E7" s="8">
        <v>1701</v>
      </c>
      <c r="F7" s="8">
        <f t="shared" si="0"/>
        <v>1701</v>
      </c>
      <c r="G7" s="8" t="s">
        <v>227</v>
      </c>
      <c r="H7" s="8" t="s">
        <v>226</v>
      </c>
      <c r="I7" s="8">
        <v>13</v>
      </c>
      <c r="J7" s="8">
        <v>1917</v>
      </c>
      <c r="K7" s="169">
        <f t="shared" si="1"/>
        <v>0.88732394366197187</v>
      </c>
      <c r="L7" s="172"/>
    </row>
    <row r="8" spans="1:17">
      <c r="A8" s="224" t="s">
        <v>341</v>
      </c>
      <c r="B8" s="225"/>
      <c r="C8" s="225"/>
      <c r="D8" s="225"/>
      <c r="E8" s="225"/>
      <c r="F8" s="225"/>
      <c r="G8" s="225"/>
      <c r="H8" s="225"/>
      <c r="I8" s="225"/>
      <c r="J8" s="225"/>
      <c r="K8" s="226"/>
      <c r="L8" s="172"/>
    </row>
    <row r="9" spans="1:17">
      <c r="A9" s="8">
        <v>1</v>
      </c>
      <c r="B9" s="7" t="s">
        <v>342</v>
      </c>
      <c r="C9" s="8" t="s">
        <v>343</v>
      </c>
      <c r="D9" s="8">
        <v>1</v>
      </c>
      <c r="E9" s="8">
        <v>1070</v>
      </c>
      <c r="F9" s="8">
        <f t="shared" si="0"/>
        <v>1070</v>
      </c>
      <c r="G9" s="8" t="s">
        <v>317</v>
      </c>
      <c r="H9" s="8" t="s">
        <v>237</v>
      </c>
      <c r="I9" s="8">
        <v>10</v>
      </c>
      <c r="J9" s="8">
        <v>1287</v>
      </c>
      <c r="K9" s="169">
        <f t="shared" si="1"/>
        <v>0.83139083139083136</v>
      </c>
      <c r="L9" s="172"/>
    </row>
    <row r="10" spans="1:17" ht="25.5" customHeight="1">
      <c r="A10" s="219" t="s">
        <v>344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  <c r="L10" s="172"/>
    </row>
    <row r="11" spans="1:17" ht="24.95" customHeight="1">
      <c r="A11" s="8">
        <v>1</v>
      </c>
      <c r="B11" s="7" t="s">
        <v>345</v>
      </c>
      <c r="C11" s="8" t="s">
        <v>184</v>
      </c>
      <c r="D11" s="8">
        <v>1</v>
      </c>
      <c r="E11" s="8">
        <v>1250</v>
      </c>
      <c r="F11" s="8">
        <f>D11*E11</f>
        <v>1250</v>
      </c>
      <c r="G11" s="8" t="s">
        <v>227</v>
      </c>
      <c r="H11" s="8" t="s">
        <v>236</v>
      </c>
      <c r="I11" s="8">
        <v>11</v>
      </c>
      <c r="J11" s="8">
        <v>1382</v>
      </c>
      <c r="K11" s="169">
        <f t="shared" si="1"/>
        <v>0.90448625180897246</v>
      </c>
      <c r="L11" s="172"/>
    </row>
    <row r="12" spans="1:17">
      <c r="A12" s="8">
        <v>2</v>
      </c>
      <c r="B12" s="7" t="s">
        <v>8</v>
      </c>
      <c r="C12" s="8" t="s">
        <v>9</v>
      </c>
      <c r="D12" s="8">
        <v>3</v>
      </c>
      <c r="E12" s="8">
        <v>875</v>
      </c>
      <c r="F12" s="8">
        <f t="shared" ref="F12:F26" si="2">D12*E12</f>
        <v>2625</v>
      </c>
      <c r="G12" s="8" t="s">
        <v>263</v>
      </c>
      <c r="H12" s="8" t="s">
        <v>237</v>
      </c>
      <c r="I12" s="8">
        <v>8</v>
      </c>
      <c r="J12" s="8">
        <v>1093</v>
      </c>
      <c r="K12" s="169">
        <f t="shared" si="1"/>
        <v>0.80054894784995423</v>
      </c>
      <c r="L12" s="172"/>
    </row>
    <row r="13" spans="1:17" ht="31.5">
      <c r="A13" s="8">
        <v>3</v>
      </c>
      <c r="B13" s="7" t="s">
        <v>346</v>
      </c>
      <c r="C13" s="8" t="s">
        <v>347</v>
      </c>
      <c r="D13" s="8">
        <v>1</v>
      </c>
      <c r="E13" s="8">
        <v>875</v>
      </c>
      <c r="F13" s="8">
        <f t="shared" si="2"/>
        <v>875</v>
      </c>
      <c r="G13" s="8" t="s">
        <v>263</v>
      </c>
      <c r="H13" s="8" t="s">
        <v>237</v>
      </c>
      <c r="I13" s="8">
        <v>8</v>
      </c>
      <c r="J13" s="8">
        <v>1093</v>
      </c>
      <c r="K13" s="169">
        <f t="shared" si="1"/>
        <v>0.80054894784995423</v>
      </c>
      <c r="L13" s="172"/>
    </row>
    <row r="14" spans="1:17" ht="32.25" customHeight="1">
      <c r="A14" s="8">
        <v>4</v>
      </c>
      <c r="B14" s="7" t="s">
        <v>348</v>
      </c>
      <c r="C14" s="8" t="s">
        <v>349</v>
      </c>
      <c r="D14" s="8">
        <v>1</v>
      </c>
      <c r="E14" s="8">
        <v>875</v>
      </c>
      <c r="F14" s="8">
        <f t="shared" si="2"/>
        <v>875</v>
      </c>
      <c r="G14" s="8" t="s">
        <v>350</v>
      </c>
      <c r="H14" s="8" t="s">
        <v>236</v>
      </c>
      <c r="I14" s="8">
        <v>8</v>
      </c>
      <c r="J14" s="8">
        <v>1093</v>
      </c>
      <c r="K14" s="169">
        <f t="shared" si="1"/>
        <v>0.80054894784995423</v>
      </c>
      <c r="L14" s="172"/>
    </row>
    <row r="15" spans="1:17">
      <c r="A15" s="219" t="s">
        <v>351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  <c r="L15" s="171"/>
    </row>
    <row r="16" spans="1:17" ht="26.25" customHeight="1">
      <c r="A16" s="8">
        <v>1</v>
      </c>
      <c r="B16" s="7" t="s">
        <v>345</v>
      </c>
      <c r="C16" s="8" t="s">
        <v>184</v>
      </c>
      <c r="D16" s="8">
        <v>1</v>
      </c>
      <c r="E16" s="8">
        <v>1670</v>
      </c>
      <c r="F16" s="8">
        <f t="shared" si="2"/>
        <v>1670</v>
      </c>
      <c r="G16" s="8" t="s">
        <v>352</v>
      </c>
      <c r="H16" s="8" t="s">
        <v>331</v>
      </c>
      <c r="I16" s="8">
        <v>13</v>
      </c>
      <c r="J16" s="8">
        <v>1917</v>
      </c>
      <c r="K16" s="169">
        <f t="shared" si="1"/>
        <v>0.87115284298382889</v>
      </c>
      <c r="L16" s="172"/>
    </row>
    <row r="17" spans="1:12">
      <c r="A17" s="8">
        <v>2</v>
      </c>
      <c r="B17" s="7" t="s">
        <v>353</v>
      </c>
      <c r="C17" s="8" t="s">
        <v>354</v>
      </c>
      <c r="D17" s="8">
        <v>1</v>
      </c>
      <c r="E17" s="8">
        <v>1400</v>
      </c>
      <c r="F17" s="8">
        <f t="shared" si="2"/>
        <v>1400</v>
      </c>
      <c r="G17" s="8" t="s">
        <v>231</v>
      </c>
      <c r="H17" s="8" t="s">
        <v>355</v>
      </c>
      <c r="I17" s="8">
        <v>12</v>
      </c>
      <c r="J17" s="8">
        <v>1645</v>
      </c>
      <c r="K17" s="169">
        <f t="shared" si="1"/>
        <v>0.85106382978723405</v>
      </c>
      <c r="L17" s="172"/>
    </row>
    <row r="18" spans="1:12">
      <c r="A18" s="8">
        <v>3</v>
      </c>
      <c r="B18" s="7" t="s">
        <v>356</v>
      </c>
      <c r="C18" s="8" t="s">
        <v>357</v>
      </c>
      <c r="D18" s="8">
        <v>1</v>
      </c>
      <c r="E18" s="8">
        <v>1320</v>
      </c>
      <c r="F18" s="8">
        <f t="shared" si="2"/>
        <v>1320</v>
      </c>
      <c r="G18" s="8" t="s">
        <v>231</v>
      </c>
      <c r="H18" s="8" t="s">
        <v>358</v>
      </c>
      <c r="I18" s="8">
        <v>11</v>
      </c>
      <c r="J18" s="8">
        <v>1382</v>
      </c>
      <c r="K18" s="169">
        <f t="shared" si="1"/>
        <v>0.95513748191027492</v>
      </c>
      <c r="L18" s="172"/>
    </row>
    <row r="19" spans="1:12">
      <c r="A19" s="8">
        <v>4</v>
      </c>
      <c r="B19" s="7" t="s">
        <v>359</v>
      </c>
      <c r="C19" s="8" t="s">
        <v>360</v>
      </c>
      <c r="D19" s="8">
        <v>4</v>
      </c>
      <c r="E19" s="8">
        <v>1200</v>
      </c>
      <c r="F19" s="8">
        <f t="shared" si="2"/>
        <v>4800</v>
      </c>
      <c r="G19" s="8" t="s">
        <v>231</v>
      </c>
      <c r="H19" s="8" t="s">
        <v>330</v>
      </c>
      <c r="I19" s="8">
        <v>10</v>
      </c>
      <c r="J19" s="8">
        <v>1287</v>
      </c>
      <c r="K19" s="169">
        <f t="shared" si="1"/>
        <v>0.93240093240093236</v>
      </c>
      <c r="L19" s="172"/>
    </row>
    <row r="20" spans="1:12">
      <c r="A20" s="8">
        <v>5</v>
      </c>
      <c r="B20" s="7" t="s">
        <v>361</v>
      </c>
      <c r="C20" s="8" t="s">
        <v>362</v>
      </c>
      <c r="D20" s="8">
        <v>1</v>
      </c>
      <c r="E20" s="8">
        <v>1100</v>
      </c>
      <c r="F20" s="8">
        <f t="shared" si="2"/>
        <v>1100</v>
      </c>
      <c r="G20" s="173" t="s">
        <v>352</v>
      </c>
      <c r="H20" s="8" t="s">
        <v>363</v>
      </c>
      <c r="I20" s="8">
        <v>10</v>
      </c>
      <c r="J20" s="8">
        <v>1287</v>
      </c>
      <c r="K20" s="169">
        <f t="shared" si="1"/>
        <v>0.85470085470085466</v>
      </c>
      <c r="L20" s="172"/>
    </row>
    <row r="21" spans="1:12">
      <c r="A21" s="8">
        <v>8</v>
      </c>
      <c r="B21" s="7" t="s">
        <v>364</v>
      </c>
      <c r="C21" s="8" t="s">
        <v>365</v>
      </c>
      <c r="D21" s="8">
        <v>19.3</v>
      </c>
      <c r="E21" s="8">
        <v>1000</v>
      </c>
      <c r="F21" s="8">
        <f t="shared" si="2"/>
        <v>19300</v>
      </c>
      <c r="G21" s="8" t="s">
        <v>231</v>
      </c>
      <c r="H21" s="8" t="s">
        <v>330</v>
      </c>
      <c r="I21" s="8">
        <v>9</v>
      </c>
      <c r="J21" s="8">
        <v>1190</v>
      </c>
      <c r="K21" s="169">
        <f t="shared" si="1"/>
        <v>0.84033613445378152</v>
      </c>
      <c r="L21" s="172"/>
    </row>
    <row r="22" spans="1:12">
      <c r="A22" s="8">
        <v>9</v>
      </c>
      <c r="B22" s="7" t="s">
        <v>366</v>
      </c>
      <c r="C22" s="8" t="s">
        <v>367</v>
      </c>
      <c r="D22" s="8">
        <v>1</v>
      </c>
      <c r="E22" s="8">
        <v>1000</v>
      </c>
      <c r="F22" s="8">
        <f t="shared" si="2"/>
        <v>1000</v>
      </c>
      <c r="G22" s="8" t="s">
        <v>352</v>
      </c>
      <c r="H22" s="8" t="s">
        <v>232</v>
      </c>
      <c r="I22" s="8">
        <v>9</v>
      </c>
      <c r="J22" s="8">
        <v>1190</v>
      </c>
      <c r="K22" s="169">
        <f t="shared" si="1"/>
        <v>0.84033613445378152</v>
      </c>
      <c r="L22" s="172"/>
    </row>
    <row r="23" spans="1:12">
      <c r="A23" s="8">
        <v>11</v>
      </c>
      <c r="B23" s="7" t="s">
        <v>368</v>
      </c>
      <c r="C23" s="8" t="s">
        <v>365</v>
      </c>
      <c r="D23" s="8">
        <v>1</v>
      </c>
      <c r="E23" s="8">
        <v>865</v>
      </c>
      <c r="F23" s="8">
        <f t="shared" si="2"/>
        <v>865</v>
      </c>
      <c r="G23" s="173" t="s">
        <v>231</v>
      </c>
      <c r="H23" s="8" t="s">
        <v>235</v>
      </c>
      <c r="I23" s="8">
        <v>8</v>
      </c>
      <c r="J23" s="8">
        <v>1093</v>
      </c>
      <c r="K23" s="169">
        <f t="shared" si="1"/>
        <v>0.79139981701738338</v>
      </c>
      <c r="L23" s="172"/>
    </row>
    <row r="24" spans="1:12">
      <c r="A24" s="8">
        <v>10</v>
      </c>
      <c r="B24" s="7" t="s">
        <v>369</v>
      </c>
      <c r="C24" s="174">
        <v>431103</v>
      </c>
      <c r="D24" s="8">
        <v>6.1</v>
      </c>
      <c r="E24" s="8">
        <v>800</v>
      </c>
      <c r="F24" s="8">
        <f t="shared" si="2"/>
        <v>4880</v>
      </c>
      <c r="G24" s="173" t="s">
        <v>231</v>
      </c>
      <c r="H24" s="8" t="s">
        <v>236</v>
      </c>
      <c r="I24" s="8">
        <v>5</v>
      </c>
      <c r="J24" s="8">
        <v>802</v>
      </c>
      <c r="K24" s="169">
        <f t="shared" si="1"/>
        <v>0.99750623441396513</v>
      </c>
      <c r="L24" s="172"/>
    </row>
    <row r="25" spans="1:12" ht="26.25" customHeight="1">
      <c r="A25" s="219" t="s">
        <v>370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172"/>
    </row>
    <row r="26" spans="1:12" ht="27" customHeight="1">
      <c r="A26" s="8">
        <v>1</v>
      </c>
      <c r="B26" s="7" t="s">
        <v>345</v>
      </c>
      <c r="C26" s="8" t="s">
        <v>184</v>
      </c>
      <c r="D26" s="8">
        <v>1</v>
      </c>
      <c r="E26" s="8">
        <v>1535</v>
      </c>
      <c r="F26" s="8">
        <f t="shared" si="2"/>
        <v>1535</v>
      </c>
      <c r="G26" s="8" t="s">
        <v>371</v>
      </c>
      <c r="H26" s="8" t="s">
        <v>372</v>
      </c>
      <c r="I26" s="8">
        <v>13</v>
      </c>
      <c r="J26" s="8">
        <v>1917</v>
      </c>
      <c r="K26" s="169">
        <f t="shared" si="1"/>
        <v>0.80073030777256127</v>
      </c>
      <c r="L26" s="172"/>
    </row>
    <row r="27" spans="1:12">
      <c r="A27" s="8">
        <v>2</v>
      </c>
      <c r="B27" s="7" t="s">
        <v>373</v>
      </c>
      <c r="C27" s="8" t="s">
        <v>374</v>
      </c>
      <c r="D27" s="8">
        <v>5</v>
      </c>
      <c r="E27" s="8">
        <v>1155</v>
      </c>
      <c r="F27" s="8">
        <f t="shared" ref="F27:F71" si="3">ROUND(D27*E27,0)</f>
        <v>5775</v>
      </c>
      <c r="G27" s="8" t="s">
        <v>371</v>
      </c>
      <c r="H27" s="8" t="s">
        <v>245</v>
      </c>
      <c r="I27" s="8">
        <v>11</v>
      </c>
      <c r="J27" s="8">
        <v>1382</v>
      </c>
      <c r="K27" s="169">
        <f t="shared" si="1"/>
        <v>0.83574529667149056</v>
      </c>
      <c r="L27" s="172"/>
    </row>
    <row r="28" spans="1:12">
      <c r="A28" s="8">
        <v>3</v>
      </c>
      <c r="B28" s="7" t="s">
        <v>375</v>
      </c>
      <c r="C28" s="8" t="s">
        <v>376</v>
      </c>
      <c r="D28" s="8">
        <v>1</v>
      </c>
      <c r="E28" s="8">
        <v>1000</v>
      </c>
      <c r="F28" s="8">
        <f t="shared" si="3"/>
        <v>1000</v>
      </c>
      <c r="G28" s="8" t="s">
        <v>377</v>
      </c>
      <c r="H28" s="8" t="s">
        <v>237</v>
      </c>
      <c r="I28" s="8">
        <v>9</v>
      </c>
      <c r="J28" s="8">
        <v>1190</v>
      </c>
      <c r="K28" s="169">
        <f t="shared" si="1"/>
        <v>0.84033613445378152</v>
      </c>
      <c r="L28" s="172"/>
    </row>
    <row r="29" spans="1:12" ht="17.45" customHeight="1">
      <c r="A29" s="8">
        <v>4</v>
      </c>
      <c r="B29" s="7" t="s">
        <v>378</v>
      </c>
      <c r="C29" s="8" t="s">
        <v>379</v>
      </c>
      <c r="D29" s="8">
        <v>1</v>
      </c>
      <c r="E29" s="8">
        <v>1000</v>
      </c>
      <c r="F29" s="8">
        <f t="shared" si="3"/>
        <v>1000</v>
      </c>
      <c r="G29" s="8" t="s">
        <v>303</v>
      </c>
      <c r="H29" s="8" t="s">
        <v>358</v>
      </c>
      <c r="I29" s="8">
        <v>9</v>
      </c>
      <c r="J29" s="8">
        <v>1190</v>
      </c>
      <c r="K29" s="169">
        <f t="shared" si="1"/>
        <v>0.84033613445378152</v>
      </c>
      <c r="L29" s="172"/>
    </row>
    <row r="30" spans="1:12" ht="43.5" customHeight="1">
      <c r="A30" s="8">
        <v>5</v>
      </c>
      <c r="B30" s="7" t="s">
        <v>380</v>
      </c>
      <c r="C30" s="8" t="s">
        <v>381</v>
      </c>
      <c r="D30" s="8">
        <v>1.5</v>
      </c>
      <c r="E30" s="8" t="s">
        <v>382</v>
      </c>
      <c r="F30" s="8">
        <v>1433</v>
      </c>
      <c r="G30" s="8" t="s">
        <v>383</v>
      </c>
      <c r="H30" s="8" t="s">
        <v>239</v>
      </c>
      <c r="I30" s="8">
        <v>8</v>
      </c>
      <c r="J30" s="8">
        <v>1093</v>
      </c>
      <c r="K30" s="169">
        <v>0.86919999999999997</v>
      </c>
      <c r="L30" s="172"/>
    </row>
    <row r="31" spans="1:12" ht="48.75" customHeight="1">
      <c r="A31" s="8">
        <v>6</v>
      </c>
      <c r="B31" s="7" t="s">
        <v>384</v>
      </c>
      <c r="C31" s="8" t="s">
        <v>385</v>
      </c>
      <c r="D31" s="8">
        <v>0.2</v>
      </c>
      <c r="E31" s="8">
        <v>1106</v>
      </c>
      <c r="F31" s="8">
        <f t="shared" si="3"/>
        <v>221</v>
      </c>
      <c r="G31" s="8"/>
      <c r="H31" s="8"/>
      <c r="I31" s="8"/>
      <c r="J31" s="8">
        <v>1382</v>
      </c>
      <c r="K31" s="169">
        <f t="shared" si="1"/>
        <v>0.80028943560057886</v>
      </c>
      <c r="L31" s="172"/>
    </row>
    <row r="32" spans="1:12" ht="29.25" customHeight="1">
      <c r="A32" s="219" t="s">
        <v>386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  <c r="L32" s="172"/>
    </row>
    <row r="33" spans="1:12">
      <c r="A33" s="8">
        <v>1</v>
      </c>
      <c r="B33" s="7" t="s">
        <v>345</v>
      </c>
      <c r="C33" s="8" t="s">
        <v>387</v>
      </c>
      <c r="D33" s="8">
        <v>1</v>
      </c>
      <c r="E33" s="8">
        <v>1250</v>
      </c>
      <c r="F33" s="8">
        <f t="shared" si="3"/>
        <v>1250</v>
      </c>
      <c r="G33" s="8" t="s">
        <v>388</v>
      </c>
      <c r="H33" s="8" t="s">
        <v>239</v>
      </c>
      <c r="I33" s="8">
        <v>11</v>
      </c>
      <c r="J33" s="8">
        <v>1382</v>
      </c>
      <c r="K33" s="169">
        <f t="shared" si="1"/>
        <v>0.90448625180897246</v>
      </c>
      <c r="L33" s="172"/>
    </row>
    <row r="34" spans="1:12" ht="30.75" customHeight="1">
      <c r="A34" s="8">
        <v>2</v>
      </c>
      <c r="B34" s="7" t="s">
        <v>389</v>
      </c>
      <c r="C34" s="8" t="s">
        <v>390</v>
      </c>
      <c r="D34" s="8">
        <v>5</v>
      </c>
      <c r="E34" s="8">
        <v>1000</v>
      </c>
      <c r="F34" s="8">
        <f t="shared" si="3"/>
        <v>5000</v>
      </c>
      <c r="G34" s="8" t="s">
        <v>241</v>
      </c>
      <c r="H34" s="8" t="s">
        <v>239</v>
      </c>
      <c r="I34" s="8">
        <v>9</v>
      </c>
      <c r="J34" s="8">
        <v>1190</v>
      </c>
      <c r="K34" s="169">
        <f t="shared" si="1"/>
        <v>0.84033613445378152</v>
      </c>
      <c r="L34" s="172"/>
    </row>
    <row r="35" spans="1:12">
      <c r="A35" s="219" t="s">
        <v>391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1"/>
      <c r="L35" s="172"/>
    </row>
    <row r="36" spans="1:12">
      <c r="A36" s="8">
        <v>1</v>
      </c>
      <c r="B36" s="7" t="s">
        <v>392</v>
      </c>
      <c r="C36" s="8" t="s">
        <v>393</v>
      </c>
      <c r="D36" s="8">
        <v>1</v>
      </c>
      <c r="E36" s="8">
        <v>1535</v>
      </c>
      <c r="F36" s="8">
        <f t="shared" si="3"/>
        <v>1535</v>
      </c>
      <c r="G36" s="8" t="s">
        <v>394</v>
      </c>
      <c r="H36" s="8" t="s">
        <v>245</v>
      </c>
      <c r="I36" s="8">
        <v>13</v>
      </c>
      <c r="J36" s="8">
        <v>1917</v>
      </c>
      <c r="K36" s="169">
        <f t="shared" si="1"/>
        <v>0.80073030777256127</v>
      </c>
      <c r="L36" s="172"/>
    </row>
    <row r="37" spans="1:12" ht="30.75" customHeight="1">
      <c r="A37" s="8">
        <v>2</v>
      </c>
      <c r="B37" s="7" t="s">
        <v>395</v>
      </c>
      <c r="C37" s="8" t="s">
        <v>290</v>
      </c>
      <c r="D37" s="8">
        <v>1</v>
      </c>
      <c r="E37" s="8">
        <v>1318</v>
      </c>
      <c r="F37" s="8">
        <f t="shared" si="3"/>
        <v>1318</v>
      </c>
      <c r="G37" s="8" t="s">
        <v>244</v>
      </c>
      <c r="H37" s="8" t="s">
        <v>245</v>
      </c>
      <c r="I37" s="8">
        <v>12</v>
      </c>
      <c r="J37" s="8">
        <v>1647</v>
      </c>
      <c r="K37" s="169">
        <f t="shared" si="1"/>
        <v>0.80024286581663628</v>
      </c>
      <c r="L37" s="172"/>
    </row>
    <row r="38" spans="1:12" ht="31.5">
      <c r="A38" s="8">
        <v>3</v>
      </c>
      <c r="B38" s="7" t="s">
        <v>396</v>
      </c>
      <c r="C38" s="8" t="s">
        <v>397</v>
      </c>
      <c r="D38" s="8">
        <v>2</v>
      </c>
      <c r="E38" s="8">
        <v>1080</v>
      </c>
      <c r="F38" s="8">
        <f t="shared" si="3"/>
        <v>2160</v>
      </c>
      <c r="G38" s="8" t="s">
        <v>244</v>
      </c>
      <c r="H38" s="8" t="s">
        <v>235</v>
      </c>
      <c r="I38" s="8">
        <v>10</v>
      </c>
      <c r="J38" s="8">
        <v>1287</v>
      </c>
      <c r="K38" s="169">
        <f t="shared" si="1"/>
        <v>0.83916083916083917</v>
      </c>
      <c r="L38" s="172"/>
    </row>
    <row r="39" spans="1:12">
      <c r="A39" s="8">
        <v>4</v>
      </c>
      <c r="B39" s="7" t="s">
        <v>398</v>
      </c>
      <c r="C39" s="8" t="s">
        <v>397</v>
      </c>
      <c r="D39" s="8">
        <v>2</v>
      </c>
      <c r="E39" s="8">
        <v>1030</v>
      </c>
      <c r="F39" s="8">
        <f t="shared" si="3"/>
        <v>2060</v>
      </c>
      <c r="G39" s="8" t="s">
        <v>244</v>
      </c>
      <c r="H39" s="8" t="s">
        <v>235</v>
      </c>
      <c r="I39" s="8">
        <v>10</v>
      </c>
      <c r="J39" s="8">
        <v>1287</v>
      </c>
      <c r="K39" s="169">
        <f t="shared" si="1"/>
        <v>0.80031080031080026</v>
      </c>
      <c r="L39" s="172"/>
    </row>
    <row r="40" spans="1:12">
      <c r="A40" s="8">
        <v>5</v>
      </c>
      <c r="B40" s="7" t="s">
        <v>399</v>
      </c>
      <c r="C40" s="8" t="s">
        <v>400</v>
      </c>
      <c r="D40" s="8">
        <v>2</v>
      </c>
      <c r="E40" s="8">
        <v>1080</v>
      </c>
      <c r="F40" s="8">
        <f t="shared" si="3"/>
        <v>2160</v>
      </c>
      <c r="G40" s="8" t="s">
        <v>244</v>
      </c>
      <c r="H40" s="8" t="s">
        <v>235</v>
      </c>
      <c r="I40" s="8">
        <v>10</v>
      </c>
      <c r="J40" s="8">
        <v>1287</v>
      </c>
      <c r="K40" s="169">
        <f t="shared" si="1"/>
        <v>0.83916083916083917</v>
      </c>
      <c r="L40" s="172"/>
    </row>
    <row r="41" spans="1:12">
      <c r="A41" s="8">
        <v>6</v>
      </c>
      <c r="B41" s="7" t="s">
        <v>401</v>
      </c>
      <c r="C41" s="8" t="s">
        <v>402</v>
      </c>
      <c r="D41" s="8">
        <v>1</v>
      </c>
      <c r="E41" s="8">
        <v>1030</v>
      </c>
      <c r="F41" s="8">
        <f t="shared" si="3"/>
        <v>1030</v>
      </c>
      <c r="G41" s="8"/>
      <c r="H41" s="8"/>
      <c r="I41" s="8"/>
      <c r="J41" s="8">
        <v>1030</v>
      </c>
      <c r="K41" s="169">
        <f t="shared" si="1"/>
        <v>1</v>
      </c>
      <c r="L41" s="172"/>
    </row>
    <row r="42" spans="1:12" ht="25.5" customHeight="1">
      <c r="A42" s="219" t="s">
        <v>403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1"/>
      <c r="L42" s="172"/>
    </row>
    <row r="43" spans="1:12">
      <c r="A43" s="8">
        <v>1</v>
      </c>
      <c r="B43" s="7" t="s">
        <v>345</v>
      </c>
      <c r="C43" s="8" t="s">
        <v>184</v>
      </c>
      <c r="D43" s="8">
        <v>1</v>
      </c>
      <c r="E43" s="8">
        <v>1535</v>
      </c>
      <c r="F43" s="8">
        <f t="shared" si="3"/>
        <v>1535</v>
      </c>
      <c r="G43" s="8" t="s">
        <v>394</v>
      </c>
      <c r="H43" s="8" t="s">
        <v>245</v>
      </c>
      <c r="I43" s="8">
        <v>13</v>
      </c>
      <c r="J43" s="8">
        <v>1917</v>
      </c>
      <c r="K43" s="169">
        <f t="shared" si="1"/>
        <v>0.80073030777256127</v>
      </c>
      <c r="L43" s="172"/>
    </row>
    <row r="44" spans="1:12" ht="42.75" customHeight="1">
      <c r="A44" s="8">
        <v>2</v>
      </c>
      <c r="B44" s="7" t="s">
        <v>310</v>
      </c>
      <c r="C44" s="8" t="s">
        <v>404</v>
      </c>
      <c r="D44" s="8">
        <v>4</v>
      </c>
      <c r="E44" s="8">
        <v>1155</v>
      </c>
      <c r="F44" s="8">
        <f t="shared" si="3"/>
        <v>4620</v>
      </c>
      <c r="G44" s="8" t="s">
        <v>329</v>
      </c>
      <c r="H44" s="8" t="s">
        <v>330</v>
      </c>
      <c r="I44" s="8">
        <v>11</v>
      </c>
      <c r="J44" s="8">
        <v>1382</v>
      </c>
      <c r="K44" s="169">
        <f t="shared" si="1"/>
        <v>0.83574529667149056</v>
      </c>
      <c r="L44" s="172"/>
    </row>
    <row r="45" spans="1:12" ht="45.75" customHeight="1">
      <c r="A45" s="8">
        <v>3</v>
      </c>
      <c r="B45" s="7" t="s">
        <v>405</v>
      </c>
      <c r="C45" s="8" t="s">
        <v>406</v>
      </c>
      <c r="D45" s="8">
        <v>1</v>
      </c>
      <c r="E45" s="8">
        <v>1155</v>
      </c>
      <c r="F45" s="8">
        <f t="shared" si="3"/>
        <v>1155</v>
      </c>
      <c r="G45" s="8" t="s">
        <v>329</v>
      </c>
      <c r="H45" s="8" t="s">
        <v>330</v>
      </c>
      <c r="I45" s="8">
        <v>11</v>
      </c>
      <c r="J45" s="8">
        <v>1382</v>
      </c>
      <c r="K45" s="169">
        <f t="shared" si="1"/>
        <v>0.83574529667149056</v>
      </c>
      <c r="L45" s="172"/>
    </row>
    <row r="46" spans="1:12" ht="22.5" customHeight="1">
      <c r="A46" s="219" t="s">
        <v>407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1"/>
      <c r="L46" s="172"/>
    </row>
    <row r="47" spans="1:12">
      <c r="A47" s="8">
        <v>1</v>
      </c>
      <c r="B47" s="7" t="s">
        <v>345</v>
      </c>
      <c r="C47" s="8" t="s">
        <v>184</v>
      </c>
      <c r="D47" s="8">
        <v>1</v>
      </c>
      <c r="E47" s="8">
        <v>1540</v>
      </c>
      <c r="F47" s="8">
        <f t="shared" si="3"/>
        <v>1540</v>
      </c>
      <c r="G47" s="8">
        <v>36</v>
      </c>
      <c r="H47" s="8" t="s">
        <v>245</v>
      </c>
      <c r="I47" s="8">
        <v>13</v>
      </c>
      <c r="J47" s="8">
        <v>1917</v>
      </c>
      <c r="K47" s="169">
        <f t="shared" si="1"/>
        <v>0.80333854981742303</v>
      </c>
      <c r="L47" s="172"/>
    </row>
    <row r="48" spans="1:12">
      <c r="A48" s="8">
        <v>2</v>
      </c>
      <c r="B48" s="7" t="s">
        <v>408</v>
      </c>
      <c r="C48" s="8" t="s">
        <v>409</v>
      </c>
      <c r="D48" s="8">
        <v>1</v>
      </c>
      <c r="E48" s="8">
        <v>1075</v>
      </c>
      <c r="F48" s="8">
        <f t="shared" si="3"/>
        <v>1075</v>
      </c>
      <c r="G48" s="8" t="s">
        <v>410</v>
      </c>
      <c r="H48" s="8" t="s">
        <v>237</v>
      </c>
      <c r="I48" s="8">
        <v>10</v>
      </c>
      <c r="J48" s="8">
        <v>1287</v>
      </c>
      <c r="K48" s="169">
        <f t="shared" si="1"/>
        <v>0.83527583527583527</v>
      </c>
      <c r="L48" s="172"/>
    </row>
    <row r="49" spans="1:12" ht="31.5">
      <c r="A49" s="8">
        <v>3</v>
      </c>
      <c r="B49" s="7" t="s">
        <v>411</v>
      </c>
      <c r="C49" s="8" t="s">
        <v>173</v>
      </c>
      <c r="D49" s="8">
        <v>1</v>
      </c>
      <c r="E49" s="8">
        <v>1155</v>
      </c>
      <c r="F49" s="8">
        <f t="shared" si="3"/>
        <v>1155</v>
      </c>
      <c r="G49" s="8" t="s">
        <v>456</v>
      </c>
      <c r="H49" s="8" t="s">
        <v>457</v>
      </c>
      <c r="I49" s="8">
        <v>11</v>
      </c>
      <c r="J49" s="8">
        <v>1382</v>
      </c>
      <c r="K49" s="169">
        <f t="shared" si="1"/>
        <v>0.83574529667149056</v>
      </c>
      <c r="L49" s="172"/>
    </row>
    <row r="50" spans="1:12" ht="32.25" customHeight="1">
      <c r="A50" s="8">
        <v>4</v>
      </c>
      <c r="B50" s="7" t="s">
        <v>412</v>
      </c>
      <c r="C50" s="8" t="s">
        <v>404</v>
      </c>
      <c r="D50" s="8">
        <v>1</v>
      </c>
      <c r="E50" s="8">
        <v>1155</v>
      </c>
      <c r="F50" s="8">
        <f t="shared" si="3"/>
        <v>1155</v>
      </c>
      <c r="G50" s="8" t="s">
        <v>456</v>
      </c>
      <c r="H50" s="8" t="s">
        <v>457</v>
      </c>
      <c r="I50" s="8">
        <v>11</v>
      </c>
      <c r="J50" s="8">
        <v>1382</v>
      </c>
      <c r="K50" s="169">
        <f t="shared" si="1"/>
        <v>0.83574529667149056</v>
      </c>
      <c r="L50" s="172"/>
    </row>
    <row r="51" spans="1:12">
      <c r="A51" s="8">
        <v>5</v>
      </c>
      <c r="B51" s="7" t="s">
        <v>413</v>
      </c>
      <c r="C51" s="8" t="s">
        <v>414</v>
      </c>
      <c r="D51" s="8">
        <v>1</v>
      </c>
      <c r="E51" s="8">
        <v>1106</v>
      </c>
      <c r="F51" s="8">
        <f t="shared" si="3"/>
        <v>1106</v>
      </c>
      <c r="G51" s="8" t="s">
        <v>415</v>
      </c>
      <c r="H51" s="8" t="s">
        <v>237</v>
      </c>
      <c r="I51" s="8">
        <v>11</v>
      </c>
      <c r="J51" s="8">
        <v>1382</v>
      </c>
      <c r="K51" s="169">
        <f t="shared" si="1"/>
        <v>0.80028943560057886</v>
      </c>
      <c r="L51" s="172"/>
    </row>
    <row r="52" spans="1:12" ht="31.5">
      <c r="A52" s="8">
        <v>6</v>
      </c>
      <c r="B52" s="7" t="s">
        <v>416</v>
      </c>
      <c r="C52" s="8" t="s">
        <v>417</v>
      </c>
      <c r="D52" s="8">
        <v>1</v>
      </c>
      <c r="E52" s="8">
        <v>952</v>
      </c>
      <c r="F52" s="8">
        <f t="shared" si="3"/>
        <v>952</v>
      </c>
      <c r="G52" s="8" t="s">
        <v>415</v>
      </c>
      <c r="H52" s="8" t="s">
        <v>235</v>
      </c>
      <c r="I52" s="8">
        <v>9</v>
      </c>
      <c r="J52" s="8">
        <v>1190</v>
      </c>
      <c r="K52" s="169">
        <f t="shared" si="1"/>
        <v>0.8</v>
      </c>
      <c r="L52" s="172"/>
    </row>
    <row r="53" spans="1:12" ht="31.5">
      <c r="A53" s="8">
        <v>7</v>
      </c>
      <c r="B53" s="7" t="s">
        <v>418</v>
      </c>
      <c r="C53" s="8" t="s">
        <v>419</v>
      </c>
      <c r="D53" s="8">
        <v>1</v>
      </c>
      <c r="E53" s="8">
        <v>1155</v>
      </c>
      <c r="F53" s="8">
        <f t="shared" si="3"/>
        <v>1155</v>
      </c>
      <c r="G53" s="8" t="s">
        <v>420</v>
      </c>
      <c r="H53" s="8" t="s">
        <v>237</v>
      </c>
      <c r="I53" s="8">
        <v>11</v>
      </c>
      <c r="J53" s="8">
        <v>1382</v>
      </c>
      <c r="K53" s="169">
        <f t="shared" si="1"/>
        <v>0.83574529667149056</v>
      </c>
      <c r="L53" s="172"/>
    </row>
    <row r="54" spans="1:12" ht="37.5" customHeight="1">
      <c r="A54" s="8">
        <v>8</v>
      </c>
      <c r="B54" s="7" t="s">
        <v>421</v>
      </c>
      <c r="C54" s="8" t="s">
        <v>419</v>
      </c>
      <c r="D54" s="8">
        <v>1</v>
      </c>
      <c r="E54" s="8">
        <v>1106</v>
      </c>
      <c r="F54" s="8">
        <f t="shared" si="3"/>
        <v>1106</v>
      </c>
      <c r="G54" s="8" t="s">
        <v>420</v>
      </c>
      <c r="H54" s="8" t="s">
        <v>237</v>
      </c>
      <c r="I54" s="8">
        <v>11</v>
      </c>
      <c r="J54" s="8">
        <v>1382</v>
      </c>
      <c r="K54" s="169">
        <f t="shared" si="1"/>
        <v>0.80028943560057886</v>
      </c>
      <c r="L54" s="172"/>
    </row>
    <row r="55" spans="1:12" ht="33.75" customHeight="1">
      <c r="A55" s="8">
        <v>9</v>
      </c>
      <c r="B55" s="7" t="s">
        <v>422</v>
      </c>
      <c r="C55" s="8" t="s">
        <v>423</v>
      </c>
      <c r="D55" s="8">
        <v>1</v>
      </c>
      <c r="E55" s="8">
        <v>1155</v>
      </c>
      <c r="F55" s="8">
        <f t="shared" si="3"/>
        <v>1155</v>
      </c>
      <c r="G55" s="8" t="s">
        <v>456</v>
      </c>
      <c r="H55" s="8" t="s">
        <v>457</v>
      </c>
      <c r="I55" s="8">
        <v>11</v>
      </c>
      <c r="J55" s="8">
        <v>1382</v>
      </c>
      <c r="K55" s="169">
        <f t="shared" si="1"/>
        <v>0.83574529667149056</v>
      </c>
      <c r="L55" s="172"/>
    </row>
    <row r="56" spans="1:12">
      <c r="A56" s="219" t="s">
        <v>424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1"/>
      <c r="L56" s="172"/>
    </row>
    <row r="57" spans="1:12">
      <c r="A57" s="8">
        <v>1</v>
      </c>
      <c r="B57" s="7" t="s">
        <v>425</v>
      </c>
      <c r="C57" s="8" t="s">
        <v>184</v>
      </c>
      <c r="D57" s="8">
        <v>1</v>
      </c>
      <c r="E57" s="8">
        <v>1535</v>
      </c>
      <c r="F57" s="8">
        <f t="shared" si="3"/>
        <v>1535</v>
      </c>
      <c r="G57" s="8" t="s">
        <v>410</v>
      </c>
      <c r="H57" s="8" t="s">
        <v>268</v>
      </c>
      <c r="I57" s="8">
        <v>13</v>
      </c>
      <c r="J57" s="8">
        <v>1917</v>
      </c>
      <c r="K57" s="169">
        <f t="shared" si="1"/>
        <v>0.80073030777256127</v>
      </c>
      <c r="L57" s="172"/>
    </row>
    <row r="58" spans="1:12">
      <c r="A58" s="8">
        <v>2</v>
      </c>
      <c r="B58" s="7" t="s">
        <v>426</v>
      </c>
      <c r="C58" s="8" t="s">
        <v>427</v>
      </c>
      <c r="D58" s="8">
        <v>1</v>
      </c>
      <c r="E58" s="8">
        <v>1200</v>
      </c>
      <c r="F58" s="8">
        <f t="shared" si="3"/>
        <v>1200</v>
      </c>
      <c r="G58" s="8" t="s">
        <v>410</v>
      </c>
      <c r="H58" s="8" t="s">
        <v>428</v>
      </c>
      <c r="I58" s="8">
        <v>11</v>
      </c>
      <c r="J58" s="8">
        <v>1382</v>
      </c>
      <c r="K58" s="169">
        <f t="shared" si="1"/>
        <v>0.86830680173661356</v>
      </c>
      <c r="L58" s="172"/>
    </row>
    <row r="59" spans="1:12">
      <c r="A59" s="8">
        <v>3</v>
      </c>
      <c r="B59" s="7" t="s">
        <v>429</v>
      </c>
      <c r="C59" s="8" t="s">
        <v>430</v>
      </c>
      <c r="D59" s="8">
        <v>2</v>
      </c>
      <c r="E59" s="8">
        <v>1200</v>
      </c>
      <c r="F59" s="8">
        <f t="shared" si="3"/>
        <v>2400</v>
      </c>
      <c r="G59" s="8" t="s">
        <v>410</v>
      </c>
      <c r="H59" s="8" t="s">
        <v>428</v>
      </c>
      <c r="I59" s="8">
        <v>11</v>
      </c>
      <c r="J59" s="8">
        <v>1382</v>
      </c>
      <c r="K59" s="169">
        <f t="shared" si="1"/>
        <v>0.86830680173661356</v>
      </c>
      <c r="L59" s="172"/>
    </row>
    <row r="60" spans="1:12" ht="26.25" customHeight="1">
      <c r="A60" s="8">
        <v>4</v>
      </c>
      <c r="B60" s="7" t="s">
        <v>431</v>
      </c>
      <c r="C60" s="8" t="s">
        <v>432</v>
      </c>
      <c r="D60" s="8">
        <v>1</v>
      </c>
      <c r="E60" s="8">
        <v>940</v>
      </c>
      <c r="F60" s="8">
        <f t="shared" si="3"/>
        <v>940</v>
      </c>
      <c r="G60" s="8" t="s">
        <v>410</v>
      </c>
      <c r="H60" s="8" t="s">
        <v>236</v>
      </c>
      <c r="I60" s="8">
        <v>7</v>
      </c>
      <c r="J60" s="8">
        <v>996</v>
      </c>
      <c r="K60" s="169">
        <f t="shared" si="1"/>
        <v>0.94377510040160639</v>
      </c>
      <c r="L60" s="172"/>
    </row>
    <row r="61" spans="1:12">
      <c r="A61" s="8">
        <v>5</v>
      </c>
      <c r="B61" s="7" t="s">
        <v>433</v>
      </c>
      <c r="C61" s="8" t="s">
        <v>434</v>
      </c>
      <c r="D61" s="8">
        <v>1</v>
      </c>
      <c r="E61" s="8">
        <v>952</v>
      </c>
      <c r="F61" s="8">
        <f t="shared" si="3"/>
        <v>952</v>
      </c>
      <c r="G61" s="8" t="s">
        <v>371</v>
      </c>
      <c r="H61" s="8" t="s">
        <v>330</v>
      </c>
      <c r="I61" s="8">
        <v>9</v>
      </c>
      <c r="J61" s="8">
        <v>1190</v>
      </c>
      <c r="K61" s="169">
        <f t="shared" si="1"/>
        <v>0.8</v>
      </c>
      <c r="L61" s="172"/>
    </row>
    <row r="62" spans="1:12" ht="24.75" customHeight="1">
      <c r="A62" s="224" t="s">
        <v>435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6"/>
      <c r="L62" s="172"/>
    </row>
    <row r="63" spans="1:12">
      <c r="A63" s="8">
        <v>1</v>
      </c>
      <c r="B63" s="7" t="s">
        <v>345</v>
      </c>
      <c r="C63" s="8" t="s">
        <v>184</v>
      </c>
      <c r="D63" s="8">
        <v>1</v>
      </c>
      <c r="E63" s="8">
        <v>1535</v>
      </c>
      <c r="F63" s="8">
        <f t="shared" si="3"/>
        <v>1535</v>
      </c>
      <c r="G63" s="8" t="s">
        <v>410</v>
      </c>
      <c r="H63" s="8" t="s">
        <v>268</v>
      </c>
      <c r="I63" s="8">
        <v>13</v>
      </c>
      <c r="J63" s="8">
        <v>1917</v>
      </c>
      <c r="K63" s="169">
        <f t="shared" si="1"/>
        <v>0.80073030777256127</v>
      </c>
      <c r="L63" s="172"/>
    </row>
    <row r="64" spans="1:12" ht="29.25" customHeight="1">
      <c r="A64" s="8">
        <v>2</v>
      </c>
      <c r="B64" s="7" t="s">
        <v>436</v>
      </c>
      <c r="C64" s="8" t="s">
        <v>437</v>
      </c>
      <c r="D64" s="8">
        <v>3</v>
      </c>
      <c r="E64" s="8">
        <v>952</v>
      </c>
      <c r="F64" s="8">
        <f t="shared" si="3"/>
        <v>2856</v>
      </c>
      <c r="G64" s="8" t="s">
        <v>228</v>
      </c>
      <c r="H64" s="8" t="s">
        <v>438</v>
      </c>
      <c r="I64" s="8">
        <v>9</v>
      </c>
      <c r="J64" s="8">
        <v>1190</v>
      </c>
      <c r="K64" s="169">
        <f t="shared" si="1"/>
        <v>0.8</v>
      </c>
      <c r="L64" s="172"/>
    </row>
    <row r="65" spans="1:12" ht="35.25" customHeight="1">
      <c r="A65" s="8">
        <v>3</v>
      </c>
      <c r="B65" s="7" t="s">
        <v>458</v>
      </c>
      <c r="C65" s="177" t="s">
        <v>461</v>
      </c>
      <c r="D65" s="8">
        <v>1</v>
      </c>
      <c r="E65" s="8">
        <v>952</v>
      </c>
      <c r="F65" s="8">
        <f t="shared" si="3"/>
        <v>952</v>
      </c>
      <c r="G65" s="8" t="s">
        <v>410</v>
      </c>
      <c r="H65" s="8" t="s">
        <v>235</v>
      </c>
      <c r="I65" s="8">
        <v>9</v>
      </c>
      <c r="J65" s="8">
        <v>1190</v>
      </c>
      <c r="K65" s="169">
        <f t="shared" si="1"/>
        <v>0.8</v>
      </c>
      <c r="L65" s="172"/>
    </row>
    <row r="66" spans="1:12">
      <c r="A66" s="8">
        <v>4</v>
      </c>
      <c r="B66" s="7" t="s">
        <v>439</v>
      </c>
      <c r="C66" s="8" t="s">
        <v>440</v>
      </c>
      <c r="D66" s="8">
        <v>1</v>
      </c>
      <c r="E66" s="8">
        <v>1030</v>
      </c>
      <c r="F66" s="8">
        <f t="shared" si="3"/>
        <v>1030</v>
      </c>
      <c r="G66" s="8" t="s">
        <v>410</v>
      </c>
      <c r="H66" s="8" t="s">
        <v>237</v>
      </c>
      <c r="I66" s="8">
        <v>10</v>
      </c>
      <c r="J66" s="8">
        <v>1287</v>
      </c>
      <c r="K66" s="169">
        <f t="shared" si="1"/>
        <v>0.80031080031080026</v>
      </c>
      <c r="L66" s="172"/>
    </row>
    <row r="67" spans="1:12" ht="31.5">
      <c r="A67" s="8">
        <v>5</v>
      </c>
      <c r="B67" s="7" t="s">
        <v>441</v>
      </c>
      <c r="C67" s="8" t="s">
        <v>437</v>
      </c>
      <c r="D67" s="8">
        <v>1</v>
      </c>
      <c r="E67" s="8">
        <v>1030</v>
      </c>
      <c r="F67" s="8">
        <f t="shared" si="3"/>
        <v>1030</v>
      </c>
      <c r="G67" s="8" t="s">
        <v>228</v>
      </c>
      <c r="H67" s="8" t="s">
        <v>438</v>
      </c>
      <c r="I67" s="8">
        <v>9</v>
      </c>
      <c r="J67" s="8">
        <v>1190</v>
      </c>
      <c r="K67" s="169">
        <f t="shared" si="1"/>
        <v>0.86554621848739499</v>
      </c>
      <c r="L67" s="172"/>
    </row>
    <row r="68" spans="1:12" ht="31.5">
      <c r="A68" s="8">
        <v>6</v>
      </c>
      <c r="B68" s="7" t="s">
        <v>442</v>
      </c>
      <c r="C68" s="8" t="s">
        <v>443</v>
      </c>
      <c r="D68" s="8">
        <v>1</v>
      </c>
      <c r="E68" s="8">
        <v>952</v>
      </c>
      <c r="F68" s="8">
        <f t="shared" si="3"/>
        <v>952</v>
      </c>
      <c r="G68" s="8" t="s">
        <v>410</v>
      </c>
      <c r="H68" s="8" t="s">
        <v>235</v>
      </c>
      <c r="I68" s="8">
        <v>9</v>
      </c>
      <c r="J68" s="8">
        <v>1190</v>
      </c>
      <c r="K68" s="169">
        <f t="shared" si="1"/>
        <v>0.8</v>
      </c>
      <c r="L68" s="172"/>
    </row>
    <row r="69" spans="1:12" ht="50.25" customHeight="1">
      <c r="A69" s="8">
        <v>7</v>
      </c>
      <c r="B69" s="7" t="s">
        <v>444</v>
      </c>
      <c r="C69" s="8" t="s">
        <v>445</v>
      </c>
      <c r="D69" s="8">
        <v>1</v>
      </c>
      <c r="E69" s="8">
        <v>1070</v>
      </c>
      <c r="F69" s="8">
        <f t="shared" si="3"/>
        <v>1070</v>
      </c>
      <c r="G69" s="8" t="s">
        <v>446</v>
      </c>
      <c r="H69" s="8" t="s">
        <v>237</v>
      </c>
      <c r="I69" s="8">
        <v>10</v>
      </c>
      <c r="J69" s="8">
        <v>1287</v>
      </c>
      <c r="K69" s="169">
        <f t="shared" si="1"/>
        <v>0.83139083139083136</v>
      </c>
      <c r="L69" s="172"/>
    </row>
    <row r="70" spans="1:12" ht="37.5" customHeight="1">
      <c r="A70" s="8">
        <v>8</v>
      </c>
      <c r="B70" s="7" t="s">
        <v>447</v>
      </c>
      <c r="C70" s="8" t="s">
        <v>445</v>
      </c>
      <c r="D70" s="8">
        <v>3</v>
      </c>
      <c r="E70" s="8">
        <v>952</v>
      </c>
      <c r="F70" s="8">
        <f t="shared" si="3"/>
        <v>2856</v>
      </c>
      <c r="G70" s="8" t="s">
        <v>446</v>
      </c>
      <c r="H70" s="8" t="s">
        <v>235</v>
      </c>
      <c r="I70" s="8">
        <v>9</v>
      </c>
      <c r="J70" s="8">
        <v>1190</v>
      </c>
      <c r="K70" s="169">
        <f t="shared" ref="K70:K77" si="4">E70/J70</f>
        <v>0.8</v>
      </c>
      <c r="L70" s="172"/>
    </row>
    <row r="71" spans="1:12">
      <c r="A71" s="8">
        <v>9</v>
      </c>
      <c r="B71" s="7" t="s">
        <v>448</v>
      </c>
      <c r="C71" s="8" t="s">
        <v>449</v>
      </c>
      <c r="D71" s="8">
        <v>1</v>
      </c>
      <c r="E71" s="8">
        <v>952</v>
      </c>
      <c r="F71" s="8">
        <f t="shared" si="3"/>
        <v>952</v>
      </c>
      <c r="G71" s="8" t="s">
        <v>450</v>
      </c>
      <c r="H71" s="8" t="s">
        <v>330</v>
      </c>
      <c r="I71" s="8">
        <v>9</v>
      </c>
      <c r="J71" s="8">
        <v>1190</v>
      </c>
      <c r="K71" s="169">
        <f t="shared" si="4"/>
        <v>0.8</v>
      </c>
      <c r="L71" s="172"/>
    </row>
    <row r="72" spans="1:12" ht="21" customHeight="1">
      <c r="A72" s="224" t="s">
        <v>451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6"/>
      <c r="L72" s="172"/>
    </row>
    <row r="73" spans="1:12">
      <c r="A73" s="8">
        <v>1</v>
      </c>
      <c r="B73" s="7" t="s">
        <v>345</v>
      </c>
      <c r="C73" s="8" t="s">
        <v>184</v>
      </c>
      <c r="D73" s="8">
        <v>1</v>
      </c>
      <c r="E73" s="8">
        <v>1535</v>
      </c>
      <c r="F73" s="8">
        <f t="shared" ref="F73:F77" si="5">ROUND(D73*E73,0)</f>
        <v>1535</v>
      </c>
      <c r="G73" s="8" t="s">
        <v>227</v>
      </c>
      <c r="H73" s="8" t="s">
        <v>226</v>
      </c>
      <c r="I73" s="8">
        <v>13</v>
      </c>
      <c r="J73" s="8">
        <v>1917</v>
      </c>
      <c r="K73" s="169">
        <f t="shared" si="4"/>
        <v>0.80073030777256127</v>
      </c>
      <c r="L73" s="172"/>
    </row>
    <row r="74" spans="1:12">
      <c r="A74" s="8">
        <v>2</v>
      </c>
      <c r="B74" s="7" t="s">
        <v>452</v>
      </c>
      <c r="C74" s="174">
        <v>121324</v>
      </c>
      <c r="D74" s="8">
        <v>1</v>
      </c>
      <c r="E74" s="8">
        <v>1030</v>
      </c>
      <c r="F74" s="8">
        <f t="shared" si="5"/>
        <v>1030</v>
      </c>
      <c r="G74" s="8" t="s">
        <v>453</v>
      </c>
      <c r="H74" s="8" t="s">
        <v>237</v>
      </c>
      <c r="I74" s="8">
        <v>10</v>
      </c>
      <c r="J74" s="8">
        <v>1287</v>
      </c>
      <c r="K74" s="169">
        <f t="shared" si="4"/>
        <v>0.80031080031080026</v>
      </c>
      <c r="L74" s="172"/>
    </row>
    <row r="75" spans="1:12">
      <c r="A75" s="8">
        <v>3</v>
      </c>
      <c r="B75" s="7" t="s">
        <v>452</v>
      </c>
      <c r="C75" s="174">
        <v>121324</v>
      </c>
      <c r="D75" s="8">
        <v>0.2</v>
      </c>
      <c r="E75" s="8">
        <v>800</v>
      </c>
      <c r="F75" s="8">
        <f t="shared" si="5"/>
        <v>160</v>
      </c>
      <c r="G75" s="8" t="s">
        <v>453</v>
      </c>
      <c r="H75" s="8" t="s">
        <v>235</v>
      </c>
      <c r="I75" s="8">
        <v>9</v>
      </c>
      <c r="J75" s="8">
        <v>1190</v>
      </c>
      <c r="K75" s="169">
        <f t="shared" si="4"/>
        <v>0.67226890756302526</v>
      </c>
      <c r="L75" s="172"/>
    </row>
    <row r="76" spans="1:12" ht="32.25" customHeight="1">
      <c r="A76" s="8">
        <v>4</v>
      </c>
      <c r="B76" s="7" t="s">
        <v>454</v>
      </c>
      <c r="C76" s="8" t="s">
        <v>347</v>
      </c>
      <c r="D76" s="8">
        <v>1</v>
      </c>
      <c r="E76" s="8">
        <v>800</v>
      </c>
      <c r="F76" s="8">
        <f t="shared" si="5"/>
        <v>800</v>
      </c>
      <c r="G76" s="8" t="s">
        <v>263</v>
      </c>
      <c r="H76" s="8" t="s">
        <v>235</v>
      </c>
      <c r="I76" s="8">
        <v>7</v>
      </c>
      <c r="J76" s="8">
        <v>996</v>
      </c>
      <c r="K76" s="169">
        <f t="shared" si="4"/>
        <v>0.80321285140562249</v>
      </c>
      <c r="L76" s="172"/>
    </row>
    <row r="77" spans="1:12">
      <c r="A77" s="8">
        <v>5</v>
      </c>
      <c r="B77" s="7" t="s">
        <v>16</v>
      </c>
      <c r="C77" s="8" t="s">
        <v>17</v>
      </c>
      <c r="D77" s="8">
        <v>0.5</v>
      </c>
      <c r="E77" s="8">
        <v>500</v>
      </c>
      <c r="F77" s="8">
        <f t="shared" si="5"/>
        <v>250</v>
      </c>
      <c r="G77" s="8">
        <v>13</v>
      </c>
      <c r="H77" s="8" t="s">
        <v>236</v>
      </c>
      <c r="I77" s="8">
        <v>1</v>
      </c>
      <c r="J77" s="8">
        <v>500</v>
      </c>
      <c r="K77" s="169">
        <f t="shared" si="4"/>
        <v>1</v>
      </c>
      <c r="L77" s="172"/>
    </row>
    <row r="78" spans="1:12" ht="18" customHeight="1">
      <c r="A78" s="5"/>
      <c r="B78" s="11" t="s">
        <v>110</v>
      </c>
      <c r="C78" s="5"/>
      <c r="D78" s="5">
        <f>SUM(D4:D77)</f>
        <v>107.8</v>
      </c>
      <c r="E78" s="5"/>
      <c r="F78" s="5">
        <f>SUM(F4:F77)</f>
        <v>117885</v>
      </c>
      <c r="G78" s="5"/>
      <c r="H78" s="5"/>
      <c r="I78" s="5"/>
      <c r="J78" s="5"/>
      <c r="K78" s="5"/>
    </row>
    <row r="79" spans="1:12" ht="18.75" customHeight="1"/>
  </sheetData>
  <mergeCells count="15">
    <mergeCell ref="A56:K56"/>
    <mergeCell ref="A62:K62"/>
    <mergeCell ref="A72:K72"/>
    <mergeCell ref="A15:K15"/>
    <mergeCell ref="A25:K25"/>
    <mergeCell ref="A32:K32"/>
    <mergeCell ref="A35:K35"/>
    <mergeCell ref="A42:K42"/>
    <mergeCell ref="A46:K46"/>
    <mergeCell ref="A10:K10"/>
    <mergeCell ref="A1:K1"/>
    <mergeCell ref="A2:K2"/>
    <mergeCell ref="M3:Q3"/>
    <mergeCell ref="A4:K4"/>
    <mergeCell ref="A8:K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78"/>
  <sheetViews>
    <sheetView zoomScale="80" zoomScaleNormal="80" workbookViewId="0">
      <selection activeCell="Q55" sqref="Q55"/>
    </sheetView>
  </sheetViews>
  <sheetFormatPr defaultColWidth="9.140625" defaultRowHeight="15.75"/>
  <cols>
    <col min="1" max="1" width="4.7109375" style="110" customWidth="1"/>
    <col min="2" max="2" width="30.140625" style="129" customWidth="1"/>
    <col min="3" max="3" width="12.42578125" style="110" customWidth="1"/>
    <col min="4" max="4" width="12" style="110" customWidth="1"/>
    <col min="5" max="5" width="13" style="110" customWidth="1"/>
    <col min="6" max="6" width="13.5703125" style="110" customWidth="1"/>
    <col min="7" max="8" width="9.140625" style="110"/>
    <col min="9" max="9" width="13.28515625" style="110" customWidth="1"/>
    <col min="10" max="10" width="13.5703125" style="110" customWidth="1"/>
    <col min="11" max="11" width="15" style="110" customWidth="1"/>
    <col min="12" max="12" width="12.5703125" style="191" customWidth="1"/>
    <col min="13" max="13" width="14" style="142" customWidth="1"/>
    <col min="14" max="14" width="12.5703125" style="138" customWidth="1"/>
    <col min="15" max="15" width="19.5703125" style="164" customWidth="1"/>
    <col min="16" max="16" width="19.28515625" style="110" customWidth="1"/>
    <col min="17" max="17" width="9.140625" style="110"/>
    <col min="18" max="18" width="15.28515625" style="110" customWidth="1"/>
    <col min="19" max="19" width="12.5703125" style="110" customWidth="1"/>
    <col min="20" max="20" width="16.5703125" style="110" customWidth="1"/>
    <col min="21" max="21" width="17.85546875" style="110" customWidth="1"/>
    <col min="22" max="212" width="9.140625" style="110"/>
    <col min="213" max="213" width="40.28515625" style="110" customWidth="1"/>
    <col min="214" max="214" width="19" style="110" customWidth="1"/>
    <col min="215" max="215" width="8.28515625" style="110" customWidth="1"/>
    <col min="216" max="216" width="25.140625" style="110" customWidth="1"/>
    <col min="217" max="217" width="0" style="110" hidden="1" customWidth="1"/>
    <col min="218" max="218" width="11.7109375" style="110" customWidth="1"/>
    <col min="219" max="468" width="9.140625" style="110"/>
    <col min="469" max="469" width="40.28515625" style="110" customWidth="1"/>
    <col min="470" max="470" width="19" style="110" customWidth="1"/>
    <col min="471" max="471" width="8.28515625" style="110" customWidth="1"/>
    <col min="472" max="472" width="25.140625" style="110" customWidth="1"/>
    <col min="473" max="473" width="0" style="110" hidden="1" customWidth="1"/>
    <col min="474" max="474" width="11.7109375" style="110" customWidth="1"/>
    <col min="475" max="724" width="9.140625" style="110"/>
    <col min="725" max="725" width="40.28515625" style="110" customWidth="1"/>
    <col min="726" max="726" width="19" style="110" customWidth="1"/>
    <col min="727" max="727" width="8.28515625" style="110" customWidth="1"/>
    <col min="728" max="728" width="25.140625" style="110" customWidth="1"/>
    <col min="729" max="729" width="0" style="110" hidden="1" customWidth="1"/>
    <col min="730" max="730" width="11.7109375" style="110" customWidth="1"/>
    <col min="731" max="980" width="9.140625" style="110"/>
    <col min="981" max="981" width="40.28515625" style="110" customWidth="1"/>
    <col min="982" max="982" width="19" style="110" customWidth="1"/>
    <col min="983" max="983" width="8.28515625" style="110" customWidth="1"/>
    <col min="984" max="984" width="25.140625" style="110" customWidth="1"/>
    <col min="985" max="985" width="0" style="110" hidden="1" customWidth="1"/>
    <col min="986" max="986" width="11.7109375" style="110" customWidth="1"/>
    <col min="987" max="1236" width="9.140625" style="110"/>
    <col min="1237" max="1237" width="40.28515625" style="110" customWidth="1"/>
    <col min="1238" max="1238" width="19" style="110" customWidth="1"/>
    <col min="1239" max="1239" width="8.28515625" style="110" customWidth="1"/>
    <col min="1240" max="1240" width="25.140625" style="110" customWidth="1"/>
    <col min="1241" max="1241" width="0" style="110" hidden="1" customWidth="1"/>
    <col min="1242" max="1242" width="11.7109375" style="110" customWidth="1"/>
    <col min="1243" max="1492" width="9.140625" style="110"/>
    <col min="1493" max="1493" width="40.28515625" style="110" customWidth="1"/>
    <col min="1494" max="1494" width="19" style="110" customWidth="1"/>
    <col min="1495" max="1495" width="8.28515625" style="110" customWidth="1"/>
    <col min="1496" max="1496" width="25.140625" style="110" customWidth="1"/>
    <col min="1497" max="1497" width="0" style="110" hidden="1" customWidth="1"/>
    <col min="1498" max="1498" width="11.7109375" style="110" customWidth="1"/>
    <col min="1499" max="1748" width="9.140625" style="110"/>
    <col min="1749" max="1749" width="40.28515625" style="110" customWidth="1"/>
    <col min="1750" max="1750" width="19" style="110" customWidth="1"/>
    <col min="1751" max="1751" width="8.28515625" style="110" customWidth="1"/>
    <col min="1752" max="1752" width="25.140625" style="110" customWidth="1"/>
    <col min="1753" max="1753" width="0" style="110" hidden="1" customWidth="1"/>
    <col min="1754" max="1754" width="11.7109375" style="110" customWidth="1"/>
    <col min="1755" max="2004" width="9.140625" style="110"/>
    <col min="2005" max="2005" width="40.28515625" style="110" customWidth="1"/>
    <col min="2006" max="2006" width="19" style="110" customWidth="1"/>
    <col min="2007" max="2007" width="8.28515625" style="110" customWidth="1"/>
    <col min="2008" max="2008" width="25.140625" style="110" customWidth="1"/>
    <col min="2009" max="2009" width="0" style="110" hidden="1" customWidth="1"/>
    <col min="2010" max="2010" width="11.7109375" style="110" customWidth="1"/>
    <col min="2011" max="2260" width="9.140625" style="110"/>
    <col min="2261" max="2261" width="40.28515625" style="110" customWidth="1"/>
    <col min="2262" max="2262" width="19" style="110" customWidth="1"/>
    <col min="2263" max="2263" width="8.28515625" style="110" customWidth="1"/>
    <col min="2264" max="2264" width="25.140625" style="110" customWidth="1"/>
    <col min="2265" max="2265" width="0" style="110" hidden="1" customWidth="1"/>
    <col min="2266" max="2266" width="11.7109375" style="110" customWidth="1"/>
    <col min="2267" max="2516" width="9.140625" style="110"/>
    <col min="2517" max="2517" width="40.28515625" style="110" customWidth="1"/>
    <col min="2518" max="2518" width="19" style="110" customWidth="1"/>
    <col min="2519" max="2519" width="8.28515625" style="110" customWidth="1"/>
    <col min="2520" max="2520" width="25.140625" style="110" customWidth="1"/>
    <col min="2521" max="2521" width="0" style="110" hidden="1" customWidth="1"/>
    <col min="2522" max="2522" width="11.7109375" style="110" customWidth="1"/>
    <col min="2523" max="2772" width="9.140625" style="110"/>
    <col min="2773" max="2773" width="40.28515625" style="110" customWidth="1"/>
    <col min="2774" max="2774" width="19" style="110" customWidth="1"/>
    <col min="2775" max="2775" width="8.28515625" style="110" customWidth="1"/>
    <col min="2776" max="2776" width="25.140625" style="110" customWidth="1"/>
    <col min="2777" max="2777" width="0" style="110" hidden="1" customWidth="1"/>
    <col min="2778" max="2778" width="11.7109375" style="110" customWidth="1"/>
    <col min="2779" max="3028" width="9.140625" style="110"/>
    <col min="3029" max="3029" width="40.28515625" style="110" customWidth="1"/>
    <col min="3030" max="3030" width="19" style="110" customWidth="1"/>
    <col min="3031" max="3031" width="8.28515625" style="110" customWidth="1"/>
    <col min="3032" max="3032" width="25.140625" style="110" customWidth="1"/>
    <col min="3033" max="3033" width="0" style="110" hidden="1" customWidth="1"/>
    <col min="3034" max="3034" width="11.7109375" style="110" customWidth="1"/>
    <col min="3035" max="3284" width="9.140625" style="110"/>
    <col min="3285" max="3285" width="40.28515625" style="110" customWidth="1"/>
    <col min="3286" max="3286" width="19" style="110" customWidth="1"/>
    <col min="3287" max="3287" width="8.28515625" style="110" customWidth="1"/>
    <col min="3288" max="3288" width="25.140625" style="110" customWidth="1"/>
    <col min="3289" max="3289" width="0" style="110" hidden="1" customWidth="1"/>
    <col min="3290" max="3290" width="11.7109375" style="110" customWidth="1"/>
    <col min="3291" max="3540" width="9.140625" style="110"/>
    <col min="3541" max="3541" width="40.28515625" style="110" customWidth="1"/>
    <col min="3542" max="3542" width="19" style="110" customWidth="1"/>
    <col min="3543" max="3543" width="8.28515625" style="110" customWidth="1"/>
    <col min="3544" max="3544" width="25.140625" style="110" customWidth="1"/>
    <col min="3545" max="3545" width="0" style="110" hidden="1" customWidth="1"/>
    <col min="3546" max="3546" width="11.7109375" style="110" customWidth="1"/>
    <col min="3547" max="3796" width="9.140625" style="110"/>
    <col min="3797" max="3797" width="40.28515625" style="110" customWidth="1"/>
    <col min="3798" max="3798" width="19" style="110" customWidth="1"/>
    <col min="3799" max="3799" width="8.28515625" style="110" customWidth="1"/>
    <col min="3800" max="3800" width="25.140625" style="110" customWidth="1"/>
    <col min="3801" max="3801" width="0" style="110" hidden="1" customWidth="1"/>
    <col min="3802" max="3802" width="11.7109375" style="110" customWidth="1"/>
    <col min="3803" max="4052" width="9.140625" style="110"/>
    <col min="4053" max="4053" width="40.28515625" style="110" customWidth="1"/>
    <col min="4054" max="4054" width="19" style="110" customWidth="1"/>
    <col min="4055" max="4055" width="8.28515625" style="110" customWidth="1"/>
    <col min="4056" max="4056" width="25.140625" style="110" customWidth="1"/>
    <col min="4057" max="4057" width="0" style="110" hidden="1" customWidth="1"/>
    <col min="4058" max="4058" width="11.7109375" style="110" customWidth="1"/>
    <col min="4059" max="4308" width="9.140625" style="110"/>
    <col min="4309" max="4309" width="40.28515625" style="110" customWidth="1"/>
    <col min="4310" max="4310" width="19" style="110" customWidth="1"/>
    <col min="4311" max="4311" width="8.28515625" style="110" customWidth="1"/>
    <col min="4312" max="4312" width="25.140625" style="110" customWidth="1"/>
    <col min="4313" max="4313" width="0" style="110" hidden="1" customWidth="1"/>
    <col min="4314" max="4314" width="11.7109375" style="110" customWidth="1"/>
    <col min="4315" max="4564" width="9.140625" style="110"/>
    <col min="4565" max="4565" width="40.28515625" style="110" customWidth="1"/>
    <col min="4566" max="4566" width="19" style="110" customWidth="1"/>
    <col min="4567" max="4567" width="8.28515625" style="110" customWidth="1"/>
    <col min="4568" max="4568" width="25.140625" style="110" customWidth="1"/>
    <col min="4569" max="4569" width="0" style="110" hidden="1" customWidth="1"/>
    <col min="4570" max="4570" width="11.7109375" style="110" customWidth="1"/>
    <col min="4571" max="4820" width="9.140625" style="110"/>
    <col min="4821" max="4821" width="40.28515625" style="110" customWidth="1"/>
    <col min="4822" max="4822" width="19" style="110" customWidth="1"/>
    <col min="4823" max="4823" width="8.28515625" style="110" customWidth="1"/>
    <col min="4824" max="4824" width="25.140625" style="110" customWidth="1"/>
    <col min="4825" max="4825" width="0" style="110" hidden="1" customWidth="1"/>
    <col min="4826" max="4826" width="11.7109375" style="110" customWidth="1"/>
    <col min="4827" max="5076" width="9.140625" style="110"/>
    <col min="5077" max="5077" width="40.28515625" style="110" customWidth="1"/>
    <col min="5078" max="5078" width="19" style="110" customWidth="1"/>
    <col min="5079" max="5079" width="8.28515625" style="110" customWidth="1"/>
    <col min="5080" max="5080" width="25.140625" style="110" customWidth="1"/>
    <col min="5081" max="5081" width="0" style="110" hidden="1" customWidth="1"/>
    <col min="5082" max="5082" width="11.7109375" style="110" customWidth="1"/>
    <col min="5083" max="5332" width="9.140625" style="110"/>
    <col min="5333" max="5333" width="40.28515625" style="110" customWidth="1"/>
    <col min="5334" max="5334" width="19" style="110" customWidth="1"/>
    <col min="5335" max="5335" width="8.28515625" style="110" customWidth="1"/>
    <col min="5336" max="5336" width="25.140625" style="110" customWidth="1"/>
    <col min="5337" max="5337" width="0" style="110" hidden="1" customWidth="1"/>
    <col min="5338" max="5338" width="11.7109375" style="110" customWidth="1"/>
    <col min="5339" max="5588" width="9.140625" style="110"/>
    <col min="5589" max="5589" width="40.28515625" style="110" customWidth="1"/>
    <col min="5590" max="5590" width="19" style="110" customWidth="1"/>
    <col min="5591" max="5591" width="8.28515625" style="110" customWidth="1"/>
    <col min="5592" max="5592" width="25.140625" style="110" customWidth="1"/>
    <col min="5593" max="5593" width="0" style="110" hidden="1" customWidth="1"/>
    <col min="5594" max="5594" width="11.7109375" style="110" customWidth="1"/>
    <col min="5595" max="5844" width="9.140625" style="110"/>
    <col min="5845" max="5845" width="40.28515625" style="110" customWidth="1"/>
    <col min="5846" max="5846" width="19" style="110" customWidth="1"/>
    <col min="5847" max="5847" width="8.28515625" style="110" customWidth="1"/>
    <col min="5848" max="5848" width="25.140625" style="110" customWidth="1"/>
    <col min="5849" max="5849" width="0" style="110" hidden="1" customWidth="1"/>
    <col min="5850" max="5850" width="11.7109375" style="110" customWidth="1"/>
    <col min="5851" max="6100" width="9.140625" style="110"/>
    <col min="6101" max="6101" width="40.28515625" style="110" customWidth="1"/>
    <col min="6102" max="6102" width="19" style="110" customWidth="1"/>
    <col min="6103" max="6103" width="8.28515625" style="110" customWidth="1"/>
    <col min="6104" max="6104" width="25.140625" style="110" customWidth="1"/>
    <col min="6105" max="6105" width="0" style="110" hidden="1" customWidth="1"/>
    <col min="6106" max="6106" width="11.7109375" style="110" customWidth="1"/>
    <col min="6107" max="6356" width="9.140625" style="110"/>
    <col min="6357" max="6357" width="40.28515625" style="110" customWidth="1"/>
    <col min="6358" max="6358" width="19" style="110" customWidth="1"/>
    <col min="6359" max="6359" width="8.28515625" style="110" customWidth="1"/>
    <col min="6360" max="6360" width="25.140625" style="110" customWidth="1"/>
    <col min="6361" max="6361" width="0" style="110" hidden="1" customWidth="1"/>
    <col min="6362" max="6362" width="11.7109375" style="110" customWidth="1"/>
    <col min="6363" max="6612" width="9.140625" style="110"/>
    <col min="6613" max="6613" width="40.28515625" style="110" customWidth="1"/>
    <col min="6614" max="6614" width="19" style="110" customWidth="1"/>
    <col min="6615" max="6615" width="8.28515625" style="110" customWidth="1"/>
    <col min="6616" max="6616" width="25.140625" style="110" customWidth="1"/>
    <col min="6617" max="6617" width="0" style="110" hidden="1" customWidth="1"/>
    <col min="6618" max="6618" width="11.7109375" style="110" customWidth="1"/>
    <col min="6619" max="6868" width="9.140625" style="110"/>
    <col min="6869" max="6869" width="40.28515625" style="110" customWidth="1"/>
    <col min="6870" max="6870" width="19" style="110" customWidth="1"/>
    <col min="6871" max="6871" width="8.28515625" style="110" customWidth="1"/>
    <col min="6872" max="6872" width="25.140625" style="110" customWidth="1"/>
    <col min="6873" max="6873" width="0" style="110" hidden="1" customWidth="1"/>
    <col min="6874" max="6874" width="11.7109375" style="110" customWidth="1"/>
    <col min="6875" max="7124" width="9.140625" style="110"/>
    <col min="7125" max="7125" width="40.28515625" style="110" customWidth="1"/>
    <col min="7126" max="7126" width="19" style="110" customWidth="1"/>
    <col min="7127" max="7127" width="8.28515625" style="110" customWidth="1"/>
    <col min="7128" max="7128" width="25.140625" style="110" customWidth="1"/>
    <col min="7129" max="7129" width="0" style="110" hidden="1" customWidth="1"/>
    <col min="7130" max="7130" width="11.7109375" style="110" customWidth="1"/>
    <col min="7131" max="7380" width="9.140625" style="110"/>
    <col min="7381" max="7381" width="40.28515625" style="110" customWidth="1"/>
    <col min="7382" max="7382" width="19" style="110" customWidth="1"/>
    <col min="7383" max="7383" width="8.28515625" style="110" customWidth="1"/>
    <col min="7384" max="7384" width="25.140625" style="110" customWidth="1"/>
    <col min="7385" max="7385" width="0" style="110" hidden="1" customWidth="1"/>
    <col min="7386" max="7386" width="11.7109375" style="110" customWidth="1"/>
    <col min="7387" max="7636" width="9.140625" style="110"/>
    <col min="7637" max="7637" width="40.28515625" style="110" customWidth="1"/>
    <col min="7638" max="7638" width="19" style="110" customWidth="1"/>
    <col min="7639" max="7639" width="8.28515625" style="110" customWidth="1"/>
    <col min="7640" max="7640" width="25.140625" style="110" customWidth="1"/>
    <col min="7641" max="7641" width="0" style="110" hidden="1" customWidth="1"/>
    <col min="7642" max="7642" width="11.7109375" style="110" customWidth="1"/>
    <col min="7643" max="7892" width="9.140625" style="110"/>
    <col min="7893" max="7893" width="40.28515625" style="110" customWidth="1"/>
    <col min="7894" max="7894" width="19" style="110" customWidth="1"/>
    <col min="7895" max="7895" width="8.28515625" style="110" customWidth="1"/>
    <col min="7896" max="7896" width="25.140625" style="110" customWidth="1"/>
    <col min="7897" max="7897" width="0" style="110" hidden="1" customWidth="1"/>
    <col min="7898" max="7898" width="11.7109375" style="110" customWidth="1"/>
    <col min="7899" max="8148" width="9.140625" style="110"/>
    <col min="8149" max="8149" width="40.28515625" style="110" customWidth="1"/>
    <col min="8150" max="8150" width="19" style="110" customWidth="1"/>
    <col min="8151" max="8151" width="8.28515625" style="110" customWidth="1"/>
    <col min="8152" max="8152" width="25.140625" style="110" customWidth="1"/>
    <col min="8153" max="8153" width="0" style="110" hidden="1" customWidth="1"/>
    <col min="8154" max="8154" width="11.7109375" style="110" customWidth="1"/>
    <col min="8155" max="8404" width="9.140625" style="110"/>
    <col min="8405" max="8405" width="40.28515625" style="110" customWidth="1"/>
    <col min="8406" max="8406" width="19" style="110" customWidth="1"/>
    <col min="8407" max="8407" width="8.28515625" style="110" customWidth="1"/>
    <col min="8408" max="8408" width="25.140625" style="110" customWidth="1"/>
    <col min="8409" max="8409" width="0" style="110" hidden="1" customWidth="1"/>
    <col min="8410" max="8410" width="11.7109375" style="110" customWidth="1"/>
    <col min="8411" max="8660" width="9.140625" style="110"/>
    <col min="8661" max="8661" width="40.28515625" style="110" customWidth="1"/>
    <col min="8662" max="8662" width="19" style="110" customWidth="1"/>
    <col min="8663" max="8663" width="8.28515625" style="110" customWidth="1"/>
    <col min="8664" max="8664" width="25.140625" style="110" customWidth="1"/>
    <col min="8665" max="8665" width="0" style="110" hidden="1" customWidth="1"/>
    <col min="8666" max="8666" width="11.7109375" style="110" customWidth="1"/>
    <col min="8667" max="8916" width="9.140625" style="110"/>
    <col min="8917" max="8917" width="40.28515625" style="110" customWidth="1"/>
    <col min="8918" max="8918" width="19" style="110" customWidth="1"/>
    <col min="8919" max="8919" width="8.28515625" style="110" customWidth="1"/>
    <col min="8920" max="8920" width="25.140625" style="110" customWidth="1"/>
    <col min="8921" max="8921" width="0" style="110" hidden="1" customWidth="1"/>
    <col min="8922" max="8922" width="11.7109375" style="110" customWidth="1"/>
    <col min="8923" max="9172" width="9.140625" style="110"/>
    <col min="9173" max="9173" width="40.28515625" style="110" customWidth="1"/>
    <col min="9174" max="9174" width="19" style="110" customWidth="1"/>
    <col min="9175" max="9175" width="8.28515625" style="110" customWidth="1"/>
    <col min="9176" max="9176" width="25.140625" style="110" customWidth="1"/>
    <col min="9177" max="9177" width="0" style="110" hidden="1" customWidth="1"/>
    <col min="9178" max="9178" width="11.7109375" style="110" customWidth="1"/>
    <col min="9179" max="9428" width="9.140625" style="110"/>
    <col min="9429" max="9429" width="40.28515625" style="110" customWidth="1"/>
    <col min="9430" max="9430" width="19" style="110" customWidth="1"/>
    <col min="9431" max="9431" width="8.28515625" style="110" customWidth="1"/>
    <col min="9432" max="9432" width="25.140625" style="110" customWidth="1"/>
    <col min="9433" max="9433" width="0" style="110" hidden="1" customWidth="1"/>
    <col min="9434" max="9434" width="11.7109375" style="110" customWidth="1"/>
    <col min="9435" max="9684" width="9.140625" style="110"/>
    <col min="9685" max="9685" width="40.28515625" style="110" customWidth="1"/>
    <col min="9686" max="9686" width="19" style="110" customWidth="1"/>
    <col min="9687" max="9687" width="8.28515625" style="110" customWidth="1"/>
    <col min="9688" max="9688" width="25.140625" style="110" customWidth="1"/>
    <col min="9689" max="9689" width="0" style="110" hidden="1" customWidth="1"/>
    <col min="9690" max="9690" width="11.7109375" style="110" customWidth="1"/>
    <col min="9691" max="9940" width="9.140625" style="110"/>
    <col min="9941" max="9941" width="40.28515625" style="110" customWidth="1"/>
    <col min="9942" max="9942" width="19" style="110" customWidth="1"/>
    <col min="9943" max="9943" width="8.28515625" style="110" customWidth="1"/>
    <col min="9944" max="9944" width="25.140625" style="110" customWidth="1"/>
    <col min="9945" max="9945" width="0" style="110" hidden="1" customWidth="1"/>
    <col min="9946" max="9946" width="11.7109375" style="110" customWidth="1"/>
    <col min="9947" max="10196" width="9.140625" style="110"/>
    <col min="10197" max="10197" width="40.28515625" style="110" customWidth="1"/>
    <col min="10198" max="10198" width="19" style="110" customWidth="1"/>
    <col min="10199" max="10199" width="8.28515625" style="110" customWidth="1"/>
    <col min="10200" max="10200" width="25.140625" style="110" customWidth="1"/>
    <col min="10201" max="10201" width="0" style="110" hidden="1" customWidth="1"/>
    <col min="10202" max="10202" width="11.7109375" style="110" customWidth="1"/>
    <col min="10203" max="10452" width="9.140625" style="110"/>
    <col min="10453" max="10453" width="40.28515625" style="110" customWidth="1"/>
    <col min="10454" max="10454" width="19" style="110" customWidth="1"/>
    <col min="10455" max="10455" width="8.28515625" style="110" customWidth="1"/>
    <col min="10456" max="10456" width="25.140625" style="110" customWidth="1"/>
    <col min="10457" max="10457" width="0" style="110" hidden="1" customWidth="1"/>
    <col min="10458" max="10458" width="11.7109375" style="110" customWidth="1"/>
    <col min="10459" max="10708" width="9.140625" style="110"/>
    <col min="10709" max="10709" width="40.28515625" style="110" customWidth="1"/>
    <col min="10710" max="10710" width="19" style="110" customWidth="1"/>
    <col min="10711" max="10711" width="8.28515625" style="110" customWidth="1"/>
    <col min="10712" max="10712" width="25.140625" style="110" customWidth="1"/>
    <col min="10713" max="10713" width="0" style="110" hidden="1" customWidth="1"/>
    <col min="10714" max="10714" width="11.7109375" style="110" customWidth="1"/>
    <col min="10715" max="10964" width="9.140625" style="110"/>
    <col min="10965" max="10965" width="40.28515625" style="110" customWidth="1"/>
    <col min="10966" max="10966" width="19" style="110" customWidth="1"/>
    <col min="10967" max="10967" width="8.28515625" style="110" customWidth="1"/>
    <col min="10968" max="10968" width="25.140625" style="110" customWidth="1"/>
    <col min="10969" max="10969" width="0" style="110" hidden="1" customWidth="1"/>
    <col min="10970" max="10970" width="11.7109375" style="110" customWidth="1"/>
    <col min="10971" max="11220" width="9.140625" style="110"/>
    <col min="11221" max="11221" width="40.28515625" style="110" customWidth="1"/>
    <col min="11222" max="11222" width="19" style="110" customWidth="1"/>
    <col min="11223" max="11223" width="8.28515625" style="110" customWidth="1"/>
    <col min="11224" max="11224" width="25.140625" style="110" customWidth="1"/>
    <col min="11225" max="11225" width="0" style="110" hidden="1" customWidth="1"/>
    <col min="11226" max="11226" width="11.7109375" style="110" customWidth="1"/>
    <col min="11227" max="11476" width="9.140625" style="110"/>
    <col min="11477" max="11477" width="40.28515625" style="110" customWidth="1"/>
    <col min="11478" max="11478" width="19" style="110" customWidth="1"/>
    <col min="11479" max="11479" width="8.28515625" style="110" customWidth="1"/>
    <col min="11480" max="11480" width="25.140625" style="110" customWidth="1"/>
    <col min="11481" max="11481" width="0" style="110" hidden="1" customWidth="1"/>
    <col min="11482" max="11482" width="11.7109375" style="110" customWidth="1"/>
    <col min="11483" max="11732" width="9.140625" style="110"/>
    <col min="11733" max="11733" width="40.28515625" style="110" customWidth="1"/>
    <col min="11734" max="11734" width="19" style="110" customWidth="1"/>
    <col min="11735" max="11735" width="8.28515625" style="110" customWidth="1"/>
    <col min="11736" max="11736" width="25.140625" style="110" customWidth="1"/>
    <col min="11737" max="11737" width="0" style="110" hidden="1" customWidth="1"/>
    <col min="11738" max="11738" width="11.7109375" style="110" customWidth="1"/>
    <col min="11739" max="11988" width="9.140625" style="110"/>
    <col min="11989" max="11989" width="40.28515625" style="110" customWidth="1"/>
    <col min="11990" max="11990" width="19" style="110" customWidth="1"/>
    <col min="11991" max="11991" width="8.28515625" style="110" customWidth="1"/>
    <col min="11992" max="11992" width="25.140625" style="110" customWidth="1"/>
    <col min="11993" max="11993" width="0" style="110" hidden="1" customWidth="1"/>
    <col min="11994" max="11994" width="11.7109375" style="110" customWidth="1"/>
    <col min="11995" max="12244" width="9.140625" style="110"/>
    <col min="12245" max="12245" width="40.28515625" style="110" customWidth="1"/>
    <col min="12246" max="12246" width="19" style="110" customWidth="1"/>
    <col min="12247" max="12247" width="8.28515625" style="110" customWidth="1"/>
    <col min="12248" max="12248" width="25.140625" style="110" customWidth="1"/>
    <col min="12249" max="12249" width="0" style="110" hidden="1" customWidth="1"/>
    <col min="12250" max="12250" width="11.7109375" style="110" customWidth="1"/>
    <col min="12251" max="12500" width="9.140625" style="110"/>
    <col min="12501" max="12501" width="40.28515625" style="110" customWidth="1"/>
    <col min="12502" max="12502" width="19" style="110" customWidth="1"/>
    <col min="12503" max="12503" width="8.28515625" style="110" customWidth="1"/>
    <col min="12504" max="12504" width="25.140625" style="110" customWidth="1"/>
    <col min="12505" max="12505" width="0" style="110" hidden="1" customWidth="1"/>
    <col min="12506" max="12506" width="11.7109375" style="110" customWidth="1"/>
    <col min="12507" max="12756" width="9.140625" style="110"/>
    <col min="12757" max="12757" width="40.28515625" style="110" customWidth="1"/>
    <col min="12758" max="12758" width="19" style="110" customWidth="1"/>
    <col min="12759" max="12759" width="8.28515625" style="110" customWidth="1"/>
    <col min="12760" max="12760" width="25.140625" style="110" customWidth="1"/>
    <col min="12761" max="12761" width="0" style="110" hidden="1" customWidth="1"/>
    <col min="12762" max="12762" width="11.7109375" style="110" customWidth="1"/>
    <col min="12763" max="13012" width="9.140625" style="110"/>
    <col min="13013" max="13013" width="40.28515625" style="110" customWidth="1"/>
    <col min="13014" max="13014" width="19" style="110" customWidth="1"/>
    <col min="13015" max="13015" width="8.28515625" style="110" customWidth="1"/>
    <col min="13016" max="13016" width="25.140625" style="110" customWidth="1"/>
    <col min="13017" max="13017" width="0" style="110" hidden="1" customWidth="1"/>
    <col min="13018" max="13018" width="11.7109375" style="110" customWidth="1"/>
    <col min="13019" max="13268" width="9.140625" style="110"/>
    <col min="13269" max="13269" width="40.28515625" style="110" customWidth="1"/>
    <col min="13270" max="13270" width="19" style="110" customWidth="1"/>
    <col min="13271" max="13271" width="8.28515625" style="110" customWidth="1"/>
    <col min="13272" max="13272" width="25.140625" style="110" customWidth="1"/>
    <col min="13273" max="13273" width="0" style="110" hidden="1" customWidth="1"/>
    <col min="13274" max="13274" width="11.7109375" style="110" customWidth="1"/>
    <col min="13275" max="13524" width="9.140625" style="110"/>
    <col min="13525" max="13525" width="40.28515625" style="110" customWidth="1"/>
    <col min="13526" max="13526" width="19" style="110" customWidth="1"/>
    <col min="13527" max="13527" width="8.28515625" style="110" customWidth="1"/>
    <col min="13528" max="13528" width="25.140625" style="110" customWidth="1"/>
    <col min="13529" max="13529" width="0" style="110" hidden="1" customWidth="1"/>
    <col min="13530" max="13530" width="11.7109375" style="110" customWidth="1"/>
    <col min="13531" max="13780" width="9.140625" style="110"/>
    <col min="13781" max="13781" width="40.28515625" style="110" customWidth="1"/>
    <col min="13782" max="13782" width="19" style="110" customWidth="1"/>
    <col min="13783" max="13783" width="8.28515625" style="110" customWidth="1"/>
    <col min="13784" max="13784" width="25.140625" style="110" customWidth="1"/>
    <col min="13785" max="13785" width="0" style="110" hidden="1" customWidth="1"/>
    <col min="13786" max="13786" width="11.7109375" style="110" customWidth="1"/>
    <col min="13787" max="14036" width="9.140625" style="110"/>
    <col min="14037" max="14037" width="40.28515625" style="110" customWidth="1"/>
    <col min="14038" max="14038" width="19" style="110" customWidth="1"/>
    <col min="14039" max="14039" width="8.28515625" style="110" customWidth="1"/>
    <col min="14040" max="14040" width="25.140625" style="110" customWidth="1"/>
    <col min="14041" max="14041" width="0" style="110" hidden="1" customWidth="1"/>
    <col min="14042" max="14042" width="11.7109375" style="110" customWidth="1"/>
    <col min="14043" max="14292" width="9.140625" style="110"/>
    <col min="14293" max="14293" width="40.28515625" style="110" customWidth="1"/>
    <col min="14294" max="14294" width="19" style="110" customWidth="1"/>
    <col min="14295" max="14295" width="8.28515625" style="110" customWidth="1"/>
    <col min="14296" max="14296" width="25.140625" style="110" customWidth="1"/>
    <col min="14297" max="14297" width="0" style="110" hidden="1" customWidth="1"/>
    <col min="14298" max="14298" width="11.7109375" style="110" customWidth="1"/>
    <col min="14299" max="14548" width="9.140625" style="110"/>
    <col min="14549" max="14549" width="40.28515625" style="110" customWidth="1"/>
    <col min="14550" max="14550" width="19" style="110" customWidth="1"/>
    <col min="14551" max="14551" width="8.28515625" style="110" customWidth="1"/>
    <col min="14552" max="14552" width="25.140625" style="110" customWidth="1"/>
    <col min="14553" max="14553" width="0" style="110" hidden="1" customWidth="1"/>
    <col min="14554" max="14554" width="11.7109375" style="110" customWidth="1"/>
    <col min="14555" max="14804" width="9.140625" style="110"/>
    <col min="14805" max="14805" width="40.28515625" style="110" customWidth="1"/>
    <col min="14806" max="14806" width="19" style="110" customWidth="1"/>
    <col min="14807" max="14807" width="8.28515625" style="110" customWidth="1"/>
    <col min="14808" max="14808" width="25.140625" style="110" customWidth="1"/>
    <col min="14809" max="14809" width="0" style="110" hidden="1" customWidth="1"/>
    <col min="14810" max="14810" width="11.7109375" style="110" customWidth="1"/>
    <col min="14811" max="15060" width="9.140625" style="110"/>
    <col min="15061" max="15061" width="40.28515625" style="110" customWidth="1"/>
    <col min="15062" max="15062" width="19" style="110" customWidth="1"/>
    <col min="15063" max="15063" width="8.28515625" style="110" customWidth="1"/>
    <col min="15064" max="15064" width="25.140625" style="110" customWidth="1"/>
    <col min="15065" max="15065" width="0" style="110" hidden="1" customWidth="1"/>
    <col min="15066" max="15066" width="11.7109375" style="110" customWidth="1"/>
    <col min="15067" max="15316" width="9.140625" style="110"/>
    <col min="15317" max="15317" width="40.28515625" style="110" customWidth="1"/>
    <col min="15318" max="15318" width="19" style="110" customWidth="1"/>
    <col min="15319" max="15319" width="8.28515625" style="110" customWidth="1"/>
    <col min="15320" max="15320" width="25.140625" style="110" customWidth="1"/>
    <col min="15321" max="15321" width="0" style="110" hidden="1" customWidth="1"/>
    <col min="15322" max="15322" width="11.7109375" style="110" customWidth="1"/>
    <col min="15323" max="15572" width="9.140625" style="110"/>
    <col min="15573" max="15573" width="40.28515625" style="110" customWidth="1"/>
    <col min="15574" max="15574" width="19" style="110" customWidth="1"/>
    <col min="15575" max="15575" width="8.28515625" style="110" customWidth="1"/>
    <col min="15576" max="15576" width="25.140625" style="110" customWidth="1"/>
    <col min="15577" max="15577" width="0" style="110" hidden="1" customWidth="1"/>
    <col min="15578" max="15578" width="11.7109375" style="110" customWidth="1"/>
    <col min="15579" max="15828" width="9.140625" style="110"/>
    <col min="15829" max="15829" width="40.28515625" style="110" customWidth="1"/>
    <col min="15830" max="15830" width="19" style="110" customWidth="1"/>
    <col min="15831" max="15831" width="8.28515625" style="110" customWidth="1"/>
    <col min="15832" max="15832" width="25.140625" style="110" customWidth="1"/>
    <col min="15833" max="15833" width="0" style="110" hidden="1" customWidth="1"/>
    <col min="15834" max="15834" width="11.7109375" style="110" customWidth="1"/>
    <col min="15835" max="16084" width="9.140625" style="110"/>
    <col min="16085" max="16085" width="40.28515625" style="110" customWidth="1"/>
    <col min="16086" max="16086" width="19" style="110" customWidth="1"/>
    <col min="16087" max="16087" width="8.28515625" style="110" customWidth="1"/>
    <col min="16088" max="16088" width="25.140625" style="110" customWidth="1"/>
    <col min="16089" max="16089" width="0" style="110" hidden="1" customWidth="1"/>
    <col min="16090" max="16090" width="11.7109375" style="110" customWidth="1"/>
    <col min="16091" max="16384" width="9.140625" style="110"/>
  </cols>
  <sheetData>
    <row r="1" spans="1:21" ht="63.75" customHeight="1">
      <c r="A1" s="215" t="s">
        <v>332</v>
      </c>
      <c r="B1" s="215"/>
      <c r="C1" s="215"/>
      <c r="D1" s="57"/>
      <c r="E1" s="57"/>
      <c r="F1" s="57"/>
      <c r="L1" s="142" t="s">
        <v>462</v>
      </c>
      <c r="R1" s="227"/>
      <c r="S1" s="227"/>
      <c r="T1" s="227"/>
      <c r="U1" s="227"/>
    </row>
    <row r="2" spans="1:21" ht="126">
      <c r="A2" s="5" t="s">
        <v>0</v>
      </c>
      <c r="B2" s="5" t="s">
        <v>1</v>
      </c>
      <c r="C2" s="5" t="s">
        <v>2</v>
      </c>
      <c r="D2" s="5" t="s">
        <v>3</v>
      </c>
      <c r="E2" s="5" t="s">
        <v>273</v>
      </c>
      <c r="F2" s="170" t="s">
        <v>269</v>
      </c>
      <c r="G2" s="5" t="s">
        <v>270</v>
      </c>
      <c r="H2" s="5" t="s">
        <v>271</v>
      </c>
      <c r="I2" s="5" t="s">
        <v>272</v>
      </c>
      <c r="J2" s="5" t="s">
        <v>459</v>
      </c>
      <c r="K2" s="189" t="s">
        <v>460</v>
      </c>
      <c r="L2" s="192" t="s">
        <v>465</v>
      </c>
      <c r="M2" s="5" t="s">
        <v>464</v>
      </c>
      <c r="N2" s="4" t="s">
        <v>466</v>
      </c>
      <c r="O2" s="120"/>
      <c r="P2" s="130">
        <v>0.8</v>
      </c>
      <c r="Q2" s="207"/>
      <c r="R2" s="207"/>
      <c r="S2" s="207"/>
      <c r="T2" s="207"/>
      <c r="U2" s="207"/>
    </row>
    <row r="3" spans="1:21" ht="32.25" customHeight="1" thickBot="1">
      <c r="A3" s="131"/>
      <c r="B3" s="132" t="s">
        <v>333</v>
      </c>
      <c r="C3" s="133"/>
      <c r="D3" s="133"/>
      <c r="E3" s="134"/>
      <c r="F3" s="135"/>
      <c r="G3" s="131"/>
      <c r="H3" s="131"/>
      <c r="I3" s="131"/>
      <c r="J3" s="131"/>
      <c r="K3" s="136"/>
      <c r="L3" s="137"/>
      <c r="M3" s="137"/>
      <c r="N3" s="181"/>
      <c r="O3" s="138"/>
    </row>
    <row r="4" spans="1:21" s="59" customFormat="1" ht="31.5">
      <c r="A4" s="25">
        <v>1</v>
      </c>
      <c r="B4" s="24" t="s">
        <v>334</v>
      </c>
      <c r="C4" s="25" t="s">
        <v>335</v>
      </c>
      <c r="D4" s="109">
        <v>1</v>
      </c>
      <c r="E4" s="139">
        <v>1873</v>
      </c>
      <c r="F4" s="74">
        <f>ROUND(D4*E4,0)</f>
        <v>1873</v>
      </c>
      <c r="G4" s="25" t="s">
        <v>227</v>
      </c>
      <c r="H4" s="25" t="s">
        <v>336</v>
      </c>
      <c r="I4" s="25">
        <v>16</v>
      </c>
      <c r="J4" s="8">
        <v>2441</v>
      </c>
      <c r="K4" s="140">
        <f>E4/J4</f>
        <v>0.76730848013109376</v>
      </c>
      <c r="L4" s="193">
        <v>2050</v>
      </c>
      <c r="M4" s="141">
        <v>0.84</v>
      </c>
      <c r="N4" s="182">
        <v>2050</v>
      </c>
      <c r="O4" s="142"/>
    </row>
    <row r="5" spans="1:21" s="59" customFormat="1" ht="31.5">
      <c r="A5" s="25">
        <v>2</v>
      </c>
      <c r="B5" s="7" t="s">
        <v>337</v>
      </c>
      <c r="C5" s="25" t="s">
        <v>338</v>
      </c>
      <c r="D5" s="109">
        <v>1</v>
      </c>
      <c r="E5" s="119">
        <v>1790</v>
      </c>
      <c r="F5" s="74">
        <f>ROUND(D5*E5,0)</f>
        <v>1790</v>
      </c>
      <c r="G5" s="25" t="s">
        <v>227</v>
      </c>
      <c r="H5" s="25" t="s">
        <v>339</v>
      </c>
      <c r="I5" s="25">
        <v>15</v>
      </c>
      <c r="J5" s="25">
        <v>2353</v>
      </c>
      <c r="K5" s="140">
        <f>E5/J5</f>
        <v>0.76073098172545683</v>
      </c>
      <c r="L5" s="193">
        <v>1883</v>
      </c>
      <c r="M5" s="141">
        <f t="shared" ref="M5:M62" si="0">L5/J5</f>
        <v>0.80025499362515939</v>
      </c>
      <c r="N5" s="182">
        <v>1883</v>
      </c>
      <c r="O5" s="142"/>
    </row>
    <row r="6" spans="1:21" s="59" customFormat="1" ht="33" customHeight="1" thickBot="1">
      <c r="A6" s="25">
        <v>3</v>
      </c>
      <c r="B6" s="24" t="s">
        <v>340</v>
      </c>
      <c r="C6" s="25" t="s">
        <v>184</v>
      </c>
      <c r="D6" s="109">
        <v>1</v>
      </c>
      <c r="E6" s="143">
        <v>1701</v>
      </c>
      <c r="F6" s="74">
        <f>ROUND(D6*E6,0)</f>
        <v>1701</v>
      </c>
      <c r="G6" s="25" t="s">
        <v>227</v>
      </c>
      <c r="H6" s="43" t="s">
        <v>226</v>
      </c>
      <c r="I6" s="43">
        <v>13</v>
      </c>
      <c r="J6" s="43">
        <v>1917</v>
      </c>
      <c r="K6" s="140">
        <f>E6/J6</f>
        <v>0.88732394366197187</v>
      </c>
      <c r="L6" s="193">
        <f>IF(K6&lt;$P$2,J6*$P$2,J6*K6)</f>
        <v>1701</v>
      </c>
      <c r="M6" s="141">
        <f t="shared" si="0"/>
        <v>0.88732394366197187</v>
      </c>
      <c r="N6" s="182">
        <f>L6*D6</f>
        <v>1701</v>
      </c>
      <c r="O6" s="142"/>
      <c r="P6" s="60"/>
    </row>
    <row r="7" spans="1:21" s="59" customFormat="1" ht="32.25" thickBot="1">
      <c r="A7" s="144"/>
      <c r="B7" s="111" t="s">
        <v>341</v>
      </c>
      <c r="C7" s="112"/>
      <c r="D7" s="112"/>
      <c r="E7" s="145"/>
      <c r="F7" s="144"/>
      <c r="G7" s="144"/>
      <c r="H7" s="144"/>
      <c r="I7" s="144"/>
      <c r="J7" s="144"/>
      <c r="K7" s="146"/>
      <c r="L7" s="194"/>
      <c r="M7" s="147"/>
      <c r="N7" s="183"/>
      <c r="O7" s="142"/>
    </row>
    <row r="8" spans="1:21" s="59" customFormat="1" ht="16.5" thickBot="1">
      <c r="A8" s="25">
        <v>1</v>
      </c>
      <c r="B8" s="24" t="s">
        <v>342</v>
      </c>
      <c r="C8" s="25" t="s">
        <v>343</v>
      </c>
      <c r="D8" s="109">
        <v>1</v>
      </c>
      <c r="E8" s="148">
        <v>1070</v>
      </c>
      <c r="F8" s="74">
        <v>1070</v>
      </c>
      <c r="G8" s="25" t="s">
        <v>317</v>
      </c>
      <c r="H8" s="25" t="s">
        <v>237</v>
      </c>
      <c r="I8" s="25">
        <v>10</v>
      </c>
      <c r="J8" s="25">
        <v>1287</v>
      </c>
      <c r="K8" s="140">
        <f>E8/J8</f>
        <v>0.83139083139083136</v>
      </c>
      <c r="L8" s="193">
        <f>IF(K8&lt;$P$2,J8*$P$2,J8*K8)</f>
        <v>1070</v>
      </c>
      <c r="M8" s="141">
        <f t="shared" si="0"/>
        <v>0.83139083139083136</v>
      </c>
      <c r="N8" s="182">
        <f>L8*D8</f>
        <v>1070</v>
      </c>
      <c r="O8" s="142"/>
    </row>
    <row r="9" spans="1:21" s="59" customFormat="1" ht="25.5" customHeight="1" thickBot="1">
      <c r="A9" s="144"/>
      <c r="B9" s="126" t="s">
        <v>344</v>
      </c>
      <c r="C9" s="113"/>
      <c r="D9" s="113"/>
      <c r="E9" s="149"/>
      <c r="F9" s="144"/>
      <c r="G9" s="144"/>
      <c r="H9" s="144"/>
      <c r="I9" s="144"/>
      <c r="J9" s="144"/>
      <c r="K9" s="146"/>
      <c r="L9" s="183"/>
      <c r="M9" s="147"/>
      <c r="N9" s="183"/>
      <c r="O9" s="142"/>
    </row>
    <row r="10" spans="1:21" s="59" customFormat="1" ht="24.95" customHeight="1">
      <c r="A10" s="25">
        <v>1</v>
      </c>
      <c r="B10" s="24" t="s">
        <v>345</v>
      </c>
      <c r="C10" s="25" t="s">
        <v>184</v>
      </c>
      <c r="D10" s="109">
        <v>1</v>
      </c>
      <c r="E10" s="139">
        <v>1250</v>
      </c>
      <c r="F10" s="74">
        <f>ROUND(D10*E10,0)</f>
        <v>1250</v>
      </c>
      <c r="G10" s="25" t="s">
        <v>227</v>
      </c>
      <c r="H10" s="25" t="s">
        <v>236</v>
      </c>
      <c r="I10" s="25">
        <v>11</v>
      </c>
      <c r="J10" s="25">
        <v>1382</v>
      </c>
      <c r="K10" s="140">
        <f>E10/J10</f>
        <v>0.90448625180897246</v>
      </c>
      <c r="L10" s="193">
        <f>IF(K10&lt;$P$2,J10*$P$2,J10*K10)</f>
        <v>1250</v>
      </c>
      <c r="M10" s="150">
        <f t="shared" si="0"/>
        <v>0.90448625180897246</v>
      </c>
      <c r="N10" s="182">
        <f>L10*D10</f>
        <v>1250</v>
      </c>
      <c r="O10" s="142"/>
      <c r="P10" s="60"/>
    </row>
    <row r="11" spans="1:21" s="59" customFormat="1">
      <c r="A11" s="25">
        <v>2</v>
      </c>
      <c r="B11" s="24" t="s">
        <v>8</v>
      </c>
      <c r="C11" s="25" t="s">
        <v>9</v>
      </c>
      <c r="D11" s="109">
        <v>3</v>
      </c>
      <c r="E11" s="119">
        <v>875</v>
      </c>
      <c r="F11" s="74">
        <f>ROUND(D11*E11,0)</f>
        <v>2625</v>
      </c>
      <c r="G11" s="25" t="s">
        <v>263</v>
      </c>
      <c r="H11" s="25" t="s">
        <v>237</v>
      </c>
      <c r="I11" s="25">
        <v>8</v>
      </c>
      <c r="J11" s="25">
        <v>1093</v>
      </c>
      <c r="K11" s="140">
        <f>E11/J11</f>
        <v>0.80054894784995423</v>
      </c>
      <c r="L11" s="193">
        <f>IF(K11&lt;$P$2,J11*$P$2,J11*K11)</f>
        <v>875</v>
      </c>
      <c r="M11" s="141">
        <f t="shared" si="0"/>
        <v>0.80054894784995423</v>
      </c>
      <c r="N11" s="182">
        <f>L11*D11</f>
        <v>2625</v>
      </c>
      <c r="O11" s="142"/>
    </row>
    <row r="12" spans="1:21" s="59" customFormat="1" ht="31.5">
      <c r="A12" s="25">
        <v>3</v>
      </c>
      <c r="B12" s="24" t="s">
        <v>346</v>
      </c>
      <c r="C12" s="25" t="s">
        <v>347</v>
      </c>
      <c r="D12" s="109">
        <v>1</v>
      </c>
      <c r="E12" s="119">
        <v>875</v>
      </c>
      <c r="F12" s="74">
        <f>ROUND(D12*E12,0)</f>
        <v>875</v>
      </c>
      <c r="G12" s="25" t="s">
        <v>263</v>
      </c>
      <c r="H12" s="25" t="s">
        <v>237</v>
      </c>
      <c r="I12" s="25">
        <v>8</v>
      </c>
      <c r="J12" s="25">
        <v>1093</v>
      </c>
      <c r="K12" s="140">
        <f>E12/J12</f>
        <v>0.80054894784995423</v>
      </c>
      <c r="L12" s="193">
        <f>IF(K12&lt;$P$2,J12*$P$2,J12*K12)</f>
        <v>875</v>
      </c>
      <c r="M12" s="141">
        <f t="shared" si="0"/>
        <v>0.80054894784995423</v>
      </c>
      <c r="N12" s="182">
        <f>L12*D12</f>
        <v>875</v>
      </c>
      <c r="O12" s="142"/>
    </row>
    <row r="13" spans="1:21" s="59" customFormat="1" ht="32.25" customHeight="1" thickBot="1">
      <c r="A13" s="25">
        <v>4</v>
      </c>
      <c r="B13" s="24" t="s">
        <v>348</v>
      </c>
      <c r="C13" s="25" t="s">
        <v>349</v>
      </c>
      <c r="D13" s="109">
        <v>1</v>
      </c>
      <c r="E13" s="143">
        <v>815</v>
      </c>
      <c r="F13" s="74">
        <f>ROUND(D13*E13,0)</f>
        <v>815</v>
      </c>
      <c r="G13" s="25" t="s">
        <v>350</v>
      </c>
      <c r="H13" s="25" t="s">
        <v>236</v>
      </c>
      <c r="I13" s="25">
        <v>8</v>
      </c>
      <c r="J13" s="25">
        <v>1093</v>
      </c>
      <c r="K13" s="140">
        <f>E13/J13</f>
        <v>0.74565416285452879</v>
      </c>
      <c r="L13" s="193">
        <v>875</v>
      </c>
      <c r="M13" s="141">
        <f t="shared" si="0"/>
        <v>0.80054894784995423</v>
      </c>
      <c r="N13" s="182">
        <f>L13</f>
        <v>875</v>
      </c>
      <c r="O13" s="142"/>
      <c r="P13" s="60"/>
    </row>
    <row r="14" spans="1:21" s="59" customFormat="1" ht="16.5" thickBot="1">
      <c r="A14" s="144"/>
      <c r="B14" s="126" t="s">
        <v>351</v>
      </c>
      <c r="C14" s="113"/>
      <c r="D14" s="113"/>
      <c r="E14" s="145"/>
      <c r="F14" s="178"/>
      <c r="G14" s="144"/>
      <c r="H14" s="144"/>
      <c r="I14" s="144"/>
      <c r="J14" s="144"/>
      <c r="K14" s="146"/>
      <c r="L14" s="183"/>
      <c r="M14" s="147"/>
      <c r="N14" s="183"/>
      <c r="O14" s="151"/>
    </row>
    <row r="15" spans="1:21" s="59" customFormat="1" ht="26.25" customHeight="1">
      <c r="A15" s="25">
        <v>1</v>
      </c>
      <c r="B15" s="24" t="s">
        <v>345</v>
      </c>
      <c r="C15" s="25" t="s">
        <v>184</v>
      </c>
      <c r="D15" s="109">
        <v>1</v>
      </c>
      <c r="E15" s="139">
        <v>1670</v>
      </c>
      <c r="F15" s="74">
        <f t="shared" ref="F15:F30" si="1">ROUND(D15*E15,0)</f>
        <v>1670</v>
      </c>
      <c r="G15" s="25" t="s">
        <v>352</v>
      </c>
      <c r="H15" s="25" t="s">
        <v>331</v>
      </c>
      <c r="I15" s="25">
        <v>13</v>
      </c>
      <c r="J15" s="25">
        <v>1917</v>
      </c>
      <c r="K15" s="140">
        <f t="shared" ref="K15:K23" si="2">E15/J15</f>
        <v>0.87115284298382889</v>
      </c>
      <c r="L15" s="193">
        <f>IF(K15&lt;$P$2,J15*$P$2,J15*K15)</f>
        <v>1670</v>
      </c>
      <c r="M15" s="141">
        <f t="shared" si="0"/>
        <v>0.87115284298382889</v>
      </c>
      <c r="N15" s="182">
        <f t="shared" ref="N15:N23" si="3">L15*D15</f>
        <v>1670</v>
      </c>
      <c r="O15" s="142"/>
      <c r="P15" s="60"/>
    </row>
    <row r="16" spans="1:21" s="59" customFormat="1">
      <c r="A16" s="25">
        <v>2</v>
      </c>
      <c r="B16" s="24" t="s">
        <v>353</v>
      </c>
      <c r="C16" s="25" t="s">
        <v>354</v>
      </c>
      <c r="D16" s="109">
        <v>1</v>
      </c>
      <c r="E16" s="119">
        <v>1330</v>
      </c>
      <c r="F16" s="74">
        <f t="shared" si="1"/>
        <v>1330</v>
      </c>
      <c r="G16" s="25" t="s">
        <v>231</v>
      </c>
      <c r="H16" s="25" t="s">
        <v>355</v>
      </c>
      <c r="I16" s="25">
        <v>12</v>
      </c>
      <c r="J16" s="25">
        <v>1645</v>
      </c>
      <c r="K16" s="152">
        <f t="shared" si="2"/>
        <v>0.80851063829787229</v>
      </c>
      <c r="L16" s="193">
        <v>1400</v>
      </c>
      <c r="M16" s="150">
        <f t="shared" si="0"/>
        <v>0.85106382978723405</v>
      </c>
      <c r="N16" s="182">
        <f t="shared" si="3"/>
        <v>1400</v>
      </c>
      <c r="O16" s="142"/>
      <c r="P16" s="60"/>
    </row>
    <row r="17" spans="1:18" s="59" customFormat="1">
      <c r="A17" s="25">
        <v>3</v>
      </c>
      <c r="B17" s="24" t="s">
        <v>356</v>
      </c>
      <c r="C17" s="25" t="s">
        <v>357</v>
      </c>
      <c r="D17" s="109">
        <v>1</v>
      </c>
      <c r="E17" s="119">
        <v>1250</v>
      </c>
      <c r="F17" s="74">
        <f t="shared" si="1"/>
        <v>1250</v>
      </c>
      <c r="G17" s="25" t="s">
        <v>231</v>
      </c>
      <c r="H17" s="25" t="s">
        <v>358</v>
      </c>
      <c r="I17" s="25">
        <v>11</v>
      </c>
      <c r="J17" s="25">
        <v>1382</v>
      </c>
      <c r="K17" s="152">
        <f t="shared" si="2"/>
        <v>0.90448625180897246</v>
      </c>
      <c r="L17" s="193">
        <v>1320</v>
      </c>
      <c r="M17" s="150">
        <f t="shared" si="0"/>
        <v>0.95513748191027492</v>
      </c>
      <c r="N17" s="182">
        <f t="shared" si="3"/>
        <v>1320</v>
      </c>
      <c r="O17" s="142"/>
    </row>
    <row r="18" spans="1:18" s="59" customFormat="1">
      <c r="A18" s="25">
        <v>4</v>
      </c>
      <c r="B18" s="24" t="s">
        <v>359</v>
      </c>
      <c r="C18" s="25" t="s">
        <v>360</v>
      </c>
      <c r="D18" s="109">
        <v>4</v>
      </c>
      <c r="E18" s="119">
        <v>998</v>
      </c>
      <c r="F18" s="74">
        <f t="shared" si="1"/>
        <v>3992</v>
      </c>
      <c r="G18" s="25" t="s">
        <v>231</v>
      </c>
      <c r="H18" s="25" t="s">
        <v>330</v>
      </c>
      <c r="I18" s="25">
        <v>10</v>
      </c>
      <c r="J18" s="25">
        <v>1287</v>
      </c>
      <c r="K18" s="152">
        <f t="shared" si="2"/>
        <v>0.77544677544677543</v>
      </c>
      <c r="L18" s="193">
        <v>1200</v>
      </c>
      <c r="M18" s="141">
        <f t="shared" si="0"/>
        <v>0.93240093240093236</v>
      </c>
      <c r="N18" s="182">
        <f t="shared" si="3"/>
        <v>4800</v>
      </c>
      <c r="O18" s="142"/>
    </row>
    <row r="19" spans="1:18" s="59" customFormat="1">
      <c r="A19" s="25">
        <v>5</v>
      </c>
      <c r="B19" s="24" t="s">
        <v>361</v>
      </c>
      <c r="C19" s="25" t="s">
        <v>362</v>
      </c>
      <c r="D19" s="109">
        <v>1</v>
      </c>
      <c r="E19" s="119">
        <v>1070</v>
      </c>
      <c r="F19" s="74">
        <f t="shared" si="1"/>
        <v>1070</v>
      </c>
      <c r="G19" s="153" t="s">
        <v>352</v>
      </c>
      <c r="H19" s="25" t="s">
        <v>363</v>
      </c>
      <c r="I19" s="25">
        <v>10</v>
      </c>
      <c r="J19" s="25">
        <v>1287</v>
      </c>
      <c r="K19" s="140">
        <f t="shared" si="2"/>
        <v>0.83139083139083136</v>
      </c>
      <c r="L19" s="193">
        <v>1100</v>
      </c>
      <c r="M19" s="141">
        <f t="shared" si="0"/>
        <v>0.85470085470085466</v>
      </c>
      <c r="N19" s="182">
        <f t="shared" si="3"/>
        <v>1100</v>
      </c>
      <c r="O19" s="142"/>
      <c r="P19" s="60"/>
    </row>
    <row r="20" spans="1:18" s="59" customFormat="1">
      <c r="A20" s="25">
        <v>6</v>
      </c>
      <c r="B20" s="24" t="s">
        <v>364</v>
      </c>
      <c r="C20" s="25" t="s">
        <v>365</v>
      </c>
      <c r="D20" s="109">
        <v>19.3</v>
      </c>
      <c r="E20" s="119">
        <v>930</v>
      </c>
      <c r="F20" s="74">
        <f t="shared" si="1"/>
        <v>17949</v>
      </c>
      <c r="G20" s="25" t="s">
        <v>231</v>
      </c>
      <c r="H20" s="25" t="s">
        <v>330</v>
      </c>
      <c r="I20" s="25">
        <v>9</v>
      </c>
      <c r="J20" s="25">
        <v>1190</v>
      </c>
      <c r="K20" s="140">
        <f t="shared" si="2"/>
        <v>0.78151260504201681</v>
      </c>
      <c r="L20" s="193">
        <v>1000</v>
      </c>
      <c r="M20" s="141">
        <f t="shared" si="0"/>
        <v>0.84033613445378152</v>
      </c>
      <c r="N20" s="182">
        <f t="shared" si="3"/>
        <v>19300</v>
      </c>
      <c r="O20" s="142"/>
      <c r="P20" s="60"/>
    </row>
    <row r="21" spans="1:18" s="59" customFormat="1">
      <c r="A21" s="25">
        <v>7</v>
      </c>
      <c r="B21" s="24" t="s">
        <v>366</v>
      </c>
      <c r="C21" s="25" t="s">
        <v>367</v>
      </c>
      <c r="D21" s="109">
        <v>1</v>
      </c>
      <c r="E21" s="119">
        <v>930</v>
      </c>
      <c r="F21" s="74">
        <f t="shared" si="1"/>
        <v>930</v>
      </c>
      <c r="G21" s="25" t="s">
        <v>352</v>
      </c>
      <c r="H21" s="25" t="s">
        <v>232</v>
      </c>
      <c r="I21" s="25">
        <v>9</v>
      </c>
      <c r="J21" s="25">
        <v>1190</v>
      </c>
      <c r="K21" s="140">
        <f t="shared" si="2"/>
        <v>0.78151260504201681</v>
      </c>
      <c r="L21" s="193">
        <v>1000</v>
      </c>
      <c r="M21" s="141">
        <f t="shared" si="0"/>
        <v>0.84033613445378152</v>
      </c>
      <c r="N21" s="182">
        <f t="shared" si="3"/>
        <v>1000</v>
      </c>
      <c r="O21" s="142"/>
      <c r="P21" s="60"/>
    </row>
    <row r="22" spans="1:18" s="59" customFormat="1">
      <c r="A22" s="25">
        <v>8</v>
      </c>
      <c r="B22" s="24" t="s">
        <v>368</v>
      </c>
      <c r="C22" s="25" t="s">
        <v>365</v>
      </c>
      <c r="D22" s="109">
        <v>1</v>
      </c>
      <c r="E22" s="119">
        <v>865</v>
      </c>
      <c r="F22" s="74">
        <f t="shared" si="1"/>
        <v>865</v>
      </c>
      <c r="G22" s="173" t="s">
        <v>231</v>
      </c>
      <c r="H22" s="8" t="s">
        <v>235</v>
      </c>
      <c r="I22" s="8">
        <v>8</v>
      </c>
      <c r="J22" s="25">
        <v>1093</v>
      </c>
      <c r="K22" s="154">
        <f t="shared" si="2"/>
        <v>0.79139981701738338</v>
      </c>
      <c r="L22" s="193">
        <f>IF(K22&lt;$P$2,J22*$P$2,J22*K22)</f>
        <v>874.40000000000009</v>
      </c>
      <c r="M22" s="155">
        <f t="shared" si="0"/>
        <v>0.8</v>
      </c>
      <c r="N22" s="182">
        <f t="shared" si="3"/>
        <v>874.40000000000009</v>
      </c>
      <c r="O22" s="142"/>
      <c r="P22" s="60"/>
    </row>
    <row r="23" spans="1:18" s="59" customFormat="1" ht="16.5" thickBot="1">
      <c r="A23" s="25">
        <v>9</v>
      </c>
      <c r="B23" s="156" t="s">
        <v>369</v>
      </c>
      <c r="C23" s="25"/>
      <c r="D23" s="109">
        <v>6.1</v>
      </c>
      <c r="E23" s="143">
        <v>800</v>
      </c>
      <c r="F23" s="74">
        <f t="shared" si="1"/>
        <v>4880</v>
      </c>
      <c r="G23" s="153" t="s">
        <v>231</v>
      </c>
      <c r="H23" s="25" t="s">
        <v>236</v>
      </c>
      <c r="I23" s="25">
        <v>5</v>
      </c>
      <c r="J23" s="25">
        <v>802</v>
      </c>
      <c r="K23" s="152">
        <f t="shared" si="2"/>
        <v>0.99750623441396513</v>
      </c>
      <c r="L23" s="193">
        <f>IF(K23&lt;$P$2,J23*$P$2,J23*K23)</f>
        <v>800</v>
      </c>
      <c r="M23" s="150">
        <f t="shared" si="0"/>
        <v>0.99750623441396513</v>
      </c>
      <c r="N23" s="182">
        <f t="shared" si="3"/>
        <v>4880</v>
      </c>
      <c r="O23" s="142"/>
    </row>
    <row r="24" spans="1:18" s="59" customFormat="1" ht="36.75" customHeight="1" thickBot="1">
      <c r="A24" s="144"/>
      <c r="B24" s="126" t="s">
        <v>370</v>
      </c>
      <c r="C24" s="114"/>
      <c r="D24" s="114"/>
      <c r="E24" s="114"/>
      <c r="F24" s="178"/>
      <c r="G24" s="114"/>
      <c r="H24" s="114"/>
      <c r="I24" s="114"/>
      <c r="J24" s="114"/>
      <c r="K24" s="114"/>
      <c r="L24" s="183"/>
      <c r="M24" s="147"/>
      <c r="N24" s="183"/>
      <c r="O24" s="142"/>
    </row>
    <row r="25" spans="1:18" s="59" customFormat="1" ht="27" customHeight="1">
      <c r="A25" s="25">
        <v>1</v>
      </c>
      <c r="B25" s="24" t="s">
        <v>345</v>
      </c>
      <c r="C25" s="25" t="s">
        <v>184</v>
      </c>
      <c r="D25" s="109">
        <v>1</v>
      </c>
      <c r="E25" s="139">
        <v>1265</v>
      </c>
      <c r="F25" s="74">
        <f t="shared" si="1"/>
        <v>1265</v>
      </c>
      <c r="G25" s="25" t="s">
        <v>371</v>
      </c>
      <c r="H25" s="25" t="s">
        <v>372</v>
      </c>
      <c r="I25" s="25">
        <v>13</v>
      </c>
      <c r="J25" s="25">
        <v>1917</v>
      </c>
      <c r="K25" s="140">
        <f>E25/J25</f>
        <v>0.65988523735002613</v>
      </c>
      <c r="L25" s="193">
        <v>1535</v>
      </c>
      <c r="M25" s="141">
        <f t="shared" si="0"/>
        <v>0.80073030777256127</v>
      </c>
      <c r="N25" s="182">
        <f>L25*D25</f>
        <v>1535</v>
      </c>
      <c r="O25" s="142"/>
      <c r="P25" s="60"/>
    </row>
    <row r="26" spans="1:18" s="59" customFormat="1">
      <c r="A26" s="25">
        <v>2</v>
      </c>
      <c r="B26" s="24" t="s">
        <v>373</v>
      </c>
      <c r="C26" s="25" t="s">
        <v>374</v>
      </c>
      <c r="D26" s="61">
        <v>5</v>
      </c>
      <c r="E26" s="119">
        <v>1015</v>
      </c>
      <c r="F26" s="74">
        <f t="shared" si="1"/>
        <v>5075</v>
      </c>
      <c r="G26" s="25" t="s">
        <v>371</v>
      </c>
      <c r="H26" s="25" t="s">
        <v>245</v>
      </c>
      <c r="I26" s="25">
        <v>11</v>
      </c>
      <c r="J26" s="25">
        <v>1382</v>
      </c>
      <c r="K26" s="140">
        <f>E26/J26</f>
        <v>0.73444283646888564</v>
      </c>
      <c r="L26" s="193">
        <v>1155</v>
      </c>
      <c r="M26" s="141">
        <f t="shared" si="0"/>
        <v>0.83574529667149056</v>
      </c>
      <c r="N26" s="182">
        <f>L26*D26</f>
        <v>5775</v>
      </c>
      <c r="O26" s="142"/>
      <c r="P26" s="60"/>
      <c r="Q26" s="122"/>
      <c r="R26" s="122"/>
    </row>
    <row r="27" spans="1:18" s="59" customFormat="1">
      <c r="A27" s="25">
        <v>3</v>
      </c>
      <c r="B27" s="115" t="s">
        <v>375</v>
      </c>
      <c r="C27" s="25" t="s">
        <v>376</v>
      </c>
      <c r="D27" s="61">
        <v>1</v>
      </c>
      <c r="E27" s="119">
        <v>1000</v>
      </c>
      <c r="F27" s="74">
        <f t="shared" si="1"/>
        <v>1000</v>
      </c>
      <c r="G27" s="25" t="s">
        <v>377</v>
      </c>
      <c r="H27" s="25" t="s">
        <v>237</v>
      </c>
      <c r="I27" s="25">
        <v>9</v>
      </c>
      <c r="J27" s="25">
        <v>1190</v>
      </c>
      <c r="K27" s="140">
        <f>E27/J27</f>
        <v>0.84033613445378152</v>
      </c>
      <c r="L27" s="193">
        <f>IF(K27&lt;$P$2,J27*$P$2,J27*K27)</f>
        <v>1000</v>
      </c>
      <c r="M27" s="141">
        <f t="shared" si="0"/>
        <v>0.84033613445378152</v>
      </c>
      <c r="N27" s="182">
        <f>L27*D27</f>
        <v>1000</v>
      </c>
      <c r="O27" s="142"/>
    </row>
    <row r="28" spans="1:18" s="59" customFormat="1" ht="17.45" customHeight="1">
      <c r="A28" s="25">
        <v>4</v>
      </c>
      <c r="B28" s="115" t="s">
        <v>378</v>
      </c>
      <c r="C28" s="25" t="s">
        <v>379</v>
      </c>
      <c r="D28" s="61">
        <v>1</v>
      </c>
      <c r="E28" s="119">
        <v>1000</v>
      </c>
      <c r="F28" s="74">
        <f t="shared" si="1"/>
        <v>1000</v>
      </c>
      <c r="G28" s="25" t="s">
        <v>303</v>
      </c>
      <c r="H28" s="25" t="s">
        <v>358</v>
      </c>
      <c r="I28" s="25">
        <v>9</v>
      </c>
      <c r="J28" s="25">
        <v>1190</v>
      </c>
      <c r="K28" s="140">
        <f>E28/J28</f>
        <v>0.84033613445378152</v>
      </c>
      <c r="L28" s="193">
        <f>IF(K28&lt;$P$2,J28*$P$2,J28*K28)</f>
        <v>1000</v>
      </c>
      <c r="M28" s="141">
        <f t="shared" si="0"/>
        <v>0.84033613445378152</v>
      </c>
      <c r="N28" s="182">
        <f>L28*D28</f>
        <v>1000</v>
      </c>
      <c r="O28" s="142"/>
    </row>
    <row r="29" spans="1:18" s="59" customFormat="1" ht="43.5" customHeight="1">
      <c r="A29" s="25">
        <v>5</v>
      </c>
      <c r="B29" s="24" t="s">
        <v>380</v>
      </c>
      <c r="C29" s="25" t="s">
        <v>381</v>
      </c>
      <c r="D29" s="109">
        <v>1.5</v>
      </c>
      <c r="E29" s="116" t="s">
        <v>463</v>
      </c>
      <c r="F29" s="74"/>
      <c r="G29" s="25" t="s">
        <v>383</v>
      </c>
      <c r="H29" s="25" t="s">
        <v>239</v>
      </c>
      <c r="I29" s="25">
        <v>8</v>
      </c>
      <c r="J29" s="25">
        <v>1093</v>
      </c>
      <c r="K29" s="140"/>
      <c r="L29" s="193"/>
      <c r="M29" s="141">
        <f t="shared" si="0"/>
        <v>0</v>
      </c>
      <c r="N29" s="182"/>
      <c r="O29" s="142"/>
    </row>
    <row r="30" spans="1:18" s="59" customFormat="1" ht="48.75" customHeight="1" thickBot="1">
      <c r="A30" s="25">
        <v>6</v>
      </c>
      <c r="B30" s="117" t="s">
        <v>384</v>
      </c>
      <c r="C30" s="25" t="s">
        <v>385</v>
      </c>
      <c r="D30" s="109">
        <v>0.2</v>
      </c>
      <c r="E30" s="143">
        <v>1015</v>
      </c>
      <c r="F30" s="74">
        <f t="shared" si="1"/>
        <v>203</v>
      </c>
      <c r="G30" s="25"/>
      <c r="H30" s="25"/>
      <c r="I30" s="25"/>
      <c r="J30" s="25">
        <v>1382</v>
      </c>
      <c r="K30" s="140">
        <f>E30/J30</f>
        <v>0.73444283646888564</v>
      </c>
      <c r="L30" s="193">
        <v>1106</v>
      </c>
      <c r="M30" s="141">
        <v>0.8</v>
      </c>
      <c r="N30" s="182">
        <f>L30*D30</f>
        <v>221.20000000000002</v>
      </c>
      <c r="O30" s="142"/>
    </row>
    <row r="31" spans="1:18" s="59" customFormat="1" ht="29.25" customHeight="1" thickBot="1">
      <c r="A31" s="157"/>
      <c r="B31" s="126" t="s">
        <v>386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83"/>
      <c r="M31" s="147"/>
      <c r="N31" s="182">
        <f>L31*D31</f>
        <v>0</v>
      </c>
      <c r="O31" s="142"/>
    </row>
    <row r="32" spans="1:18" s="59" customFormat="1">
      <c r="A32" s="25">
        <v>1</v>
      </c>
      <c r="B32" s="24" t="s">
        <v>345</v>
      </c>
      <c r="C32" s="25" t="s">
        <v>387</v>
      </c>
      <c r="D32" s="109">
        <v>1</v>
      </c>
      <c r="E32" s="139">
        <v>1250</v>
      </c>
      <c r="F32" s="74">
        <f>ROUND(D32*E32,0)</f>
        <v>1250</v>
      </c>
      <c r="G32" s="25" t="s">
        <v>388</v>
      </c>
      <c r="H32" s="25" t="s">
        <v>239</v>
      </c>
      <c r="I32" s="25">
        <v>11</v>
      </c>
      <c r="J32" s="25">
        <v>1382</v>
      </c>
      <c r="K32" s="140">
        <f>E32/J32</f>
        <v>0.90448625180897246</v>
      </c>
      <c r="L32" s="193">
        <f t="shared" ref="L32:L70" si="4">IF(K32&lt;$P$2,J32*$P$2,J32*K32)</f>
        <v>1250</v>
      </c>
      <c r="M32" s="150">
        <f t="shared" si="0"/>
        <v>0.90448625180897246</v>
      </c>
      <c r="N32" s="182">
        <f>L32*D32</f>
        <v>1250</v>
      </c>
      <c r="O32" s="142"/>
      <c r="P32" s="60"/>
    </row>
    <row r="33" spans="1:16" s="59" customFormat="1" ht="30.75" customHeight="1">
      <c r="A33" s="25">
        <v>2</v>
      </c>
      <c r="B33" s="24" t="s">
        <v>389</v>
      </c>
      <c r="C33" s="25" t="s">
        <v>390</v>
      </c>
      <c r="D33" s="61">
        <v>5</v>
      </c>
      <c r="E33" s="119">
        <v>875</v>
      </c>
      <c r="F33" s="74">
        <f>ROUND(D33*E33,0)</f>
        <v>4375</v>
      </c>
      <c r="G33" s="25" t="s">
        <v>241</v>
      </c>
      <c r="H33" s="25" t="s">
        <v>239</v>
      </c>
      <c r="I33" s="25">
        <v>9</v>
      </c>
      <c r="J33" s="25">
        <v>1190</v>
      </c>
      <c r="K33" s="140">
        <f>E33/J33</f>
        <v>0.73529411764705888</v>
      </c>
      <c r="L33" s="193">
        <v>1000</v>
      </c>
      <c r="M33" s="141">
        <f t="shared" si="0"/>
        <v>0.84033613445378152</v>
      </c>
      <c r="N33" s="182">
        <v>5000</v>
      </c>
      <c r="O33" s="142"/>
    </row>
    <row r="34" spans="1:16" s="59" customFormat="1">
      <c r="A34" s="158"/>
      <c r="B34" s="127" t="s">
        <v>391</v>
      </c>
      <c r="C34" s="118"/>
      <c r="D34" s="118"/>
      <c r="E34" s="159"/>
      <c r="F34" s="179"/>
      <c r="G34" s="158"/>
      <c r="H34" s="158"/>
      <c r="I34" s="158"/>
      <c r="J34" s="158"/>
      <c r="K34" s="160"/>
      <c r="L34" s="183"/>
      <c r="M34" s="147"/>
      <c r="N34" s="183"/>
      <c r="O34" s="142"/>
    </row>
    <row r="35" spans="1:16" s="59" customFormat="1">
      <c r="A35" s="25">
        <v>1</v>
      </c>
      <c r="B35" s="24" t="s">
        <v>392</v>
      </c>
      <c r="C35" s="25" t="s">
        <v>393</v>
      </c>
      <c r="D35" s="109">
        <v>1</v>
      </c>
      <c r="E35" s="119">
        <v>1250</v>
      </c>
      <c r="F35" s="74">
        <f t="shared" ref="F35:F40" si="5">ROUND(D35*E35,0)</f>
        <v>1250</v>
      </c>
      <c r="G35" s="43" t="s">
        <v>394</v>
      </c>
      <c r="H35" s="43" t="s">
        <v>245</v>
      </c>
      <c r="I35" s="43">
        <v>13</v>
      </c>
      <c r="J35" s="25">
        <v>1917</v>
      </c>
      <c r="K35" s="140">
        <f>E35/J35</f>
        <v>0.65206051121544084</v>
      </c>
      <c r="L35" s="193">
        <v>1535</v>
      </c>
      <c r="M35" s="141">
        <f t="shared" si="0"/>
        <v>0.80073030777256127</v>
      </c>
      <c r="N35" s="182">
        <f>L35*D35</f>
        <v>1535</v>
      </c>
      <c r="O35" s="142"/>
      <c r="P35" s="60"/>
    </row>
    <row r="36" spans="1:16" s="59" customFormat="1" ht="30.75" customHeight="1">
      <c r="A36" s="25">
        <v>2</v>
      </c>
      <c r="B36" s="24" t="s">
        <v>395</v>
      </c>
      <c r="C36" s="25" t="s">
        <v>290</v>
      </c>
      <c r="D36" s="109">
        <v>1</v>
      </c>
      <c r="E36" s="119">
        <v>1125</v>
      </c>
      <c r="F36" s="74">
        <f t="shared" si="5"/>
        <v>1125</v>
      </c>
      <c r="G36" s="25" t="s">
        <v>244</v>
      </c>
      <c r="H36" s="25" t="s">
        <v>245</v>
      </c>
      <c r="I36" s="25">
        <v>12</v>
      </c>
      <c r="J36" s="25">
        <v>1647</v>
      </c>
      <c r="K36" s="140">
        <f>E36/J36</f>
        <v>0.68306010928961747</v>
      </c>
      <c r="L36" s="193">
        <v>1318</v>
      </c>
      <c r="M36" s="141">
        <f t="shared" si="0"/>
        <v>0.80024286581663628</v>
      </c>
      <c r="N36" s="182">
        <f>L36*D36</f>
        <v>1318</v>
      </c>
      <c r="O36" s="142"/>
      <c r="P36" s="60"/>
    </row>
    <row r="37" spans="1:16" s="59" customFormat="1" ht="31.5">
      <c r="A37" s="25">
        <v>3</v>
      </c>
      <c r="B37" s="24" t="s">
        <v>396</v>
      </c>
      <c r="C37" s="25" t="s">
        <v>397</v>
      </c>
      <c r="D37" s="61">
        <v>2</v>
      </c>
      <c r="E37" s="119">
        <v>990</v>
      </c>
      <c r="F37" s="74">
        <f t="shared" si="5"/>
        <v>1980</v>
      </c>
      <c r="G37" s="25" t="s">
        <v>244</v>
      </c>
      <c r="H37" s="25" t="s">
        <v>235</v>
      </c>
      <c r="I37" s="25">
        <v>10</v>
      </c>
      <c r="J37" s="25">
        <v>1287</v>
      </c>
      <c r="K37" s="140">
        <f>E37/J37</f>
        <v>0.76923076923076927</v>
      </c>
      <c r="L37" s="193">
        <v>1080</v>
      </c>
      <c r="M37" s="141">
        <f t="shared" si="0"/>
        <v>0.83916083916083917</v>
      </c>
      <c r="N37" s="182">
        <f>L37*D37</f>
        <v>2160</v>
      </c>
      <c r="O37" s="142"/>
      <c r="P37" s="60"/>
    </row>
    <row r="38" spans="1:16" s="59" customFormat="1">
      <c r="A38" s="25">
        <v>4</v>
      </c>
      <c r="B38" s="24" t="s">
        <v>398</v>
      </c>
      <c r="C38" s="25" t="s">
        <v>397</v>
      </c>
      <c r="D38" s="61">
        <v>2</v>
      </c>
      <c r="E38" s="119">
        <v>940</v>
      </c>
      <c r="F38" s="180">
        <f t="shared" si="5"/>
        <v>1880</v>
      </c>
      <c r="G38" s="25" t="s">
        <v>244</v>
      </c>
      <c r="H38" s="25" t="s">
        <v>235</v>
      </c>
      <c r="I38" s="25">
        <v>10</v>
      </c>
      <c r="J38" s="25">
        <v>1287</v>
      </c>
      <c r="K38" s="140">
        <f>E38/J38</f>
        <v>0.73038073038073037</v>
      </c>
      <c r="L38" s="193">
        <v>1030</v>
      </c>
      <c r="M38" s="141">
        <f t="shared" si="0"/>
        <v>0.80031080031080026</v>
      </c>
      <c r="N38" s="182">
        <f>L38*D38</f>
        <v>2060</v>
      </c>
      <c r="O38" s="142"/>
    </row>
    <row r="39" spans="1:16" s="59" customFormat="1">
      <c r="A39" s="25">
        <v>5</v>
      </c>
      <c r="B39" s="24" t="s">
        <v>399</v>
      </c>
      <c r="C39" s="161" t="s">
        <v>400</v>
      </c>
      <c r="D39" s="109">
        <v>2</v>
      </c>
      <c r="E39" s="119">
        <v>940</v>
      </c>
      <c r="F39" s="74">
        <f t="shared" si="5"/>
        <v>1880</v>
      </c>
      <c r="G39" s="25" t="s">
        <v>244</v>
      </c>
      <c r="H39" s="25" t="s">
        <v>235</v>
      </c>
      <c r="I39" s="25">
        <v>10</v>
      </c>
      <c r="J39" s="25">
        <v>1287</v>
      </c>
      <c r="K39" s="140">
        <f>E39/J39</f>
        <v>0.73038073038073037</v>
      </c>
      <c r="L39" s="193">
        <v>1080</v>
      </c>
      <c r="M39" s="141">
        <f t="shared" si="0"/>
        <v>0.83916083916083917</v>
      </c>
      <c r="N39" s="182">
        <f>L39*D39</f>
        <v>2160</v>
      </c>
      <c r="O39" s="142"/>
    </row>
    <row r="40" spans="1:16" s="59" customFormat="1">
      <c r="A40" s="25">
        <v>6</v>
      </c>
      <c r="B40" s="24" t="s">
        <v>401</v>
      </c>
      <c r="C40" s="25" t="s">
        <v>402</v>
      </c>
      <c r="D40" s="109">
        <v>1</v>
      </c>
      <c r="E40" s="119">
        <v>940</v>
      </c>
      <c r="F40" s="74">
        <f t="shared" si="5"/>
        <v>940</v>
      </c>
      <c r="G40" s="25"/>
      <c r="H40" s="25"/>
      <c r="I40" s="25"/>
      <c r="J40" s="25"/>
      <c r="K40" s="140"/>
      <c r="L40" s="193">
        <v>1030</v>
      </c>
      <c r="M40" s="141"/>
      <c r="N40" s="182">
        <v>940</v>
      </c>
      <c r="O40" s="142"/>
    </row>
    <row r="41" spans="1:16" s="59" customFormat="1" ht="25.5" customHeight="1" thickBot="1">
      <c r="A41" s="144"/>
      <c r="B41" s="126" t="s">
        <v>403</v>
      </c>
      <c r="C41" s="121"/>
      <c r="D41" s="113"/>
      <c r="E41" s="145"/>
      <c r="F41" s="144"/>
      <c r="G41" s="144"/>
      <c r="H41" s="144"/>
      <c r="I41" s="144"/>
      <c r="J41" s="144"/>
      <c r="K41" s="146"/>
      <c r="L41" s="183"/>
      <c r="M41" s="147"/>
      <c r="N41" s="183"/>
      <c r="O41" s="142"/>
    </row>
    <row r="42" spans="1:16" s="59" customFormat="1">
      <c r="A42" s="25">
        <v>1</v>
      </c>
      <c r="B42" s="24" t="s">
        <v>345</v>
      </c>
      <c r="C42" s="25" t="s">
        <v>184</v>
      </c>
      <c r="D42" s="109">
        <v>1</v>
      </c>
      <c r="E42" s="139">
        <v>1250</v>
      </c>
      <c r="F42" s="74">
        <f>ROUND(D42*E42,0)</f>
        <v>1250</v>
      </c>
      <c r="G42" s="43" t="s">
        <v>394</v>
      </c>
      <c r="H42" s="43" t="s">
        <v>245</v>
      </c>
      <c r="I42" s="43">
        <v>13</v>
      </c>
      <c r="J42" s="43">
        <v>1917</v>
      </c>
      <c r="K42" s="140">
        <f>E42/J42</f>
        <v>0.65206051121544084</v>
      </c>
      <c r="L42" s="193">
        <v>1535</v>
      </c>
      <c r="M42" s="141">
        <f t="shared" si="0"/>
        <v>0.80073030777256127</v>
      </c>
      <c r="N42" s="182">
        <f>L42*D42</f>
        <v>1535</v>
      </c>
      <c r="O42" s="142"/>
      <c r="P42" s="60"/>
    </row>
    <row r="43" spans="1:16" s="59" customFormat="1" ht="42.75" customHeight="1">
      <c r="A43" s="25">
        <v>2</v>
      </c>
      <c r="B43" s="24" t="s">
        <v>310</v>
      </c>
      <c r="C43" s="25" t="s">
        <v>404</v>
      </c>
      <c r="D43" s="61">
        <v>4</v>
      </c>
      <c r="E43" s="119">
        <v>1067</v>
      </c>
      <c r="F43" s="74">
        <f>ROUND(D43*E43,0)</f>
        <v>4268</v>
      </c>
      <c r="G43" s="25" t="s">
        <v>329</v>
      </c>
      <c r="H43" s="25" t="s">
        <v>330</v>
      </c>
      <c r="I43" s="25">
        <v>11</v>
      </c>
      <c r="J43" s="25">
        <v>1382</v>
      </c>
      <c r="K43" s="140">
        <f>E43/J43</f>
        <v>0.77206946454413894</v>
      </c>
      <c r="L43" s="193">
        <v>1155</v>
      </c>
      <c r="M43" s="141">
        <f t="shared" si="0"/>
        <v>0.83574529667149056</v>
      </c>
      <c r="N43" s="182">
        <f>L43*D43</f>
        <v>4620</v>
      </c>
      <c r="O43" s="142"/>
      <c r="P43" s="162"/>
    </row>
    <row r="44" spans="1:16" s="59" customFormat="1" ht="45.75" customHeight="1" thickBot="1">
      <c r="A44" s="25">
        <v>3</v>
      </c>
      <c r="B44" s="24" t="s">
        <v>405</v>
      </c>
      <c r="C44" s="25" t="s">
        <v>406</v>
      </c>
      <c r="D44" s="109">
        <v>1</v>
      </c>
      <c r="E44" s="143">
        <v>1067</v>
      </c>
      <c r="F44" s="74">
        <f>ROUND(D44*E44,0)</f>
        <v>1067</v>
      </c>
      <c r="G44" s="25" t="s">
        <v>329</v>
      </c>
      <c r="H44" s="25" t="s">
        <v>330</v>
      </c>
      <c r="I44" s="25">
        <v>11</v>
      </c>
      <c r="J44" s="25">
        <v>1382</v>
      </c>
      <c r="K44" s="140">
        <f>E44/J44</f>
        <v>0.77206946454413894</v>
      </c>
      <c r="L44" s="193">
        <v>1155</v>
      </c>
      <c r="M44" s="141">
        <f t="shared" si="0"/>
        <v>0.83574529667149056</v>
      </c>
      <c r="N44" s="182">
        <f>L44*D44</f>
        <v>1155</v>
      </c>
      <c r="O44" s="142"/>
      <c r="P44" s="162"/>
    </row>
    <row r="45" spans="1:16" s="59" customFormat="1" ht="22.5" customHeight="1" thickBot="1">
      <c r="A45" s="144"/>
      <c r="B45" s="126" t="s">
        <v>407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83"/>
      <c r="M45" s="147"/>
      <c r="N45" s="183"/>
      <c r="O45" s="142"/>
    </row>
    <row r="46" spans="1:16" s="59" customFormat="1">
      <c r="A46" s="25">
        <v>1</v>
      </c>
      <c r="B46" s="24" t="s">
        <v>345</v>
      </c>
      <c r="C46" s="25" t="s">
        <v>184</v>
      </c>
      <c r="D46" s="109">
        <v>1</v>
      </c>
      <c r="E46" s="139">
        <v>1540</v>
      </c>
      <c r="F46" s="74">
        <f t="shared" ref="F46:F54" si="6">ROUND(D46*E46,0)</f>
        <v>1540</v>
      </c>
      <c r="G46" s="43">
        <v>36</v>
      </c>
      <c r="H46" s="43" t="s">
        <v>245</v>
      </c>
      <c r="I46" s="43">
        <v>13</v>
      </c>
      <c r="J46" s="25">
        <v>1917</v>
      </c>
      <c r="K46" s="140">
        <f t="shared" ref="K46:K54" si="7">E46/J46</f>
        <v>0.80333854981742303</v>
      </c>
      <c r="L46" s="193">
        <f t="shared" si="4"/>
        <v>1540</v>
      </c>
      <c r="M46" s="141">
        <f t="shared" si="0"/>
        <v>0.80333854981742303</v>
      </c>
      <c r="N46" s="182">
        <f t="shared" ref="N46:N54" si="8">L46*D46</f>
        <v>1540</v>
      </c>
      <c r="O46" s="142"/>
      <c r="P46" s="60"/>
    </row>
    <row r="47" spans="1:16" s="59" customFormat="1">
      <c r="A47" s="25">
        <v>2</v>
      </c>
      <c r="B47" s="24" t="s">
        <v>408</v>
      </c>
      <c r="C47" s="25" t="s">
        <v>409</v>
      </c>
      <c r="D47" s="109">
        <v>1</v>
      </c>
      <c r="E47" s="119">
        <v>1075</v>
      </c>
      <c r="F47" s="74">
        <f t="shared" si="6"/>
        <v>1075</v>
      </c>
      <c r="G47" s="43" t="s">
        <v>410</v>
      </c>
      <c r="H47" s="43" t="s">
        <v>237</v>
      </c>
      <c r="I47" s="43">
        <v>10</v>
      </c>
      <c r="J47" s="25">
        <v>1287</v>
      </c>
      <c r="K47" s="140">
        <f t="shared" si="7"/>
        <v>0.83527583527583527</v>
      </c>
      <c r="L47" s="193">
        <f t="shared" si="4"/>
        <v>1075</v>
      </c>
      <c r="M47" s="141">
        <f t="shared" si="0"/>
        <v>0.83527583527583527</v>
      </c>
      <c r="N47" s="182">
        <f t="shared" si="8"/>
        <v>1075</v>
      </c>
      <c r="O47" s="142"/>
      <c r="P47" s="60"/>
    </row>
    <row r="48" spans="1:16" s="59" customFormat="1" ht="31.5">
      <c r="A48" s="25">
        <v>3</v>
      </c>
      <c r="B48" s="24" t="s">
        <v>411</v>
      </c>
      <c r="C48" s="25" t="s">
        <v>173</v>
      </c>
      <c r="D48" s="109">
        <v>1</v>
      </c>
      <c r="E48" s="119">
        <v>1155</v>
      </c>
      <c r="F48" s="74">
        <f t="shared" si="6"/>
        <v>1155</v>
      </c>
      <c r="G48" s="8" t="s">
        <v>456</v>
      </c>
      <c r="H48" s="8" t="s">
        <v>457</v>
      </c>
      <c r="I48" s="8">
        <v>11</v>
      </c>
      <c r="J48" s="25">
        <v>1382</v>
      </c>
      <c r="K48" s="140">
        <f t="shared" si="7"/>
        <v>0.83574529667149056</v>
      </c>
      <c r="L48" s="193">
        <v>1200</v>
      </c>
      <c r="M48" s="141">
        <f t="shared" si="0"/>
        <v>0.86830680173661356</v>
      </c>
      <c r="N48" s="182">
        <f t="shared" si="8"/>
        <v>1200</v>
      </c>
      <c r="O48" s="142"/>
      <c r="P48" s="60"/>
    </row>
    <row r="49" spans="1:16" s="59" customFormat="1" ht="32.25" customHeight="1">
      <c r="A49" s="25">
        <v>4</v>
      </c>
      <c r="B49" s="24" t="s">
        <v>412</v>
      </c>
      <c r="C49" s="25" t="s">
        <v>404</v>
      </c>
      <c r="D49" s="109">
        <v>1</v>
      </c>
      <c r="E49" s="119">
        <v>1155</v>
      </c>
      <c r="F49" s="74">
        <f t="shared" si="6"/>
        <v>1155</v>
      </c>
      <c r="G49" s="8" t="s">
        <v>456</v>
      </c>
      <c r="H49" s="8" t="s">
        <v>457</v>
      </c>
      <c r="I49" s="8">
        <v>11</v>
      </c>
      <c r="J49" s="25">
        <v>1382</v>
      </c>
      <c r="K49" s="140">
        <f t="shared" si="7"/>
        <v>0.83574529667149056</v>
      </c>
      <c r="L49" s="193">
        <v>1155</v>
      </c>
      <c r="M49" s="141">
        <f t="shared" si="0"/>
        <v>0.83574529667149056</v>
      </c>
      <c r="N49" s="182">
        <f t="shared" si="8"/>
        <v>1155</v>
      </c>
      <c r="O49" s="142"/>
      <c r="P49" s="60"/>
    </row>
    <row r="50" spans="1:16" s="59" customFormat="1">
      <c r="A50" s="25">
        <v>5</v>
      </c>
      <c r="B50" s="24" t="s">
        <v>413</v>
      </c>
      <c r="C50" s="25" t="s">
        <v>414</v>
      </c>
      <c r="D50" s="109">
        <v>1</v>
      </c>
      <c r="E50" s="119">
        <v>1075</v>
      </c>
      <c r="F50" s="74">
        <f t="shared" si="6"/>
        <v>1075</v>
      </c>
      <c r="G50" s="43" t="s">
        <v>415</v>
      </c>
      <c r="H50" s="43" t="s">
        <v>237</v>
      </c>
      <c r="I50" s="43">
        <v>11</v>
      </c>
      <c r="J50" s="25">
        <v>1382</v>
      </c>
      <c r="K50" s="140">
        <f t="shared" si="7"/>
        <v>0.77785817655571632</v>
      </c>
      <c r="L50" s="193">
        <v>1106</v>
      </c>
      <c r="M50" s="141">
        <f t="shared" si="0"/>
        <v>0.80028943560057886</v>
      </c>
      <c r="N50" s="182">
        <f t="shared" si="8"/>
        <v>1106</v>
      </c>
      <c r="O50" s="142"/>
      <c r="P50" s="60"/>
    </row>
    <row r="51" spans="1:16" s="59" customFormat="1" ht="31.5">
      <c r="A51" s="25">
        <v>6</v>
      </c>
      <c r="B51" s="24" t="s">
        <v>416</v>
      </c>
      <c r="C51" s="25" t="s">
        <v>417</v>
      </c>
      <c r="D51" s="109">
        <v>1</v>
      </c>
      <c r="E51" s="119">
        <v>850</v>
      </c>
      <c r="F51" s="74">
        <f t="shared" si="6"/>
        <v>850</v>
      </c>
      <c r="G51" s="25" t="s">
        <v>415</v>
      </c>
      <c r="H51" s="25" t="s">
        <v>235</v>
      </c>
      <c r="I51" s="25">
        <v>9</v>
      </c>
      <c r="J51" s="25">
        <v>1190</v>
      </c>
      <c r="K51" s="140">
        <f t="shared" si="7"/>
        <v>0.7142857142857143</v>
      </c>
      <c r="L51" s="193">
        <f t="shared" si="4"/>
        <v>952</v>
      </c>
      <c r="M51" s="141">
        <f t="shared" si="0"/>
        <v>0.8</v>
      </c>
      <c r="N51" s="182">
        <f t="shared" si="8"/>
        <v>952</v>
      </c>
      <c r="O51" s="142"/>
    </row>
    <row r="52" spans="1:16" s="59" customFormat="1" ht="31.5">
      <c r="A52" s="25">
        <v>7</v>
      </c>
      <c r="B52" s="24" t="s">
        <v>418</v>
      </c>
      <c r="C52" s="25" t="s">
        <v>419</v>
      </c>
      <c r="D52" s="109">
        <v>1</v>
      </c>
      <c r="E52" s="119">
        <v>1075</v>
      </c>
      <c r="F52" s="74">
        <f t="shared" si="6"/>
        <v>1075</v>
      </c>
      <c r="G52" s="43" t="s">
        <v>420</v>
      </c>
      <c r="H52" s="43" t="s">
        <v>237</v>
      </c>
      <c r="I52" s="43">
        <v>11</v>
      </c>
      <c r="J52" s="25">
        <v>1382</v>
      </c>
      <c r="K52" s="140">
        <f t="shared" si="7"/>
        <v>0.77785817655571632</v>
      </c>
      <c r="L52" s="193">
        <v>1155</v>
      </c>
      <c r="M52" s="141">
        <f t="shared" si="0"/>
        <v>0.83574529667149056</v>
      </c>
      <c r="N52" s="182">
        <f t="shared" si="8"/>
        <v>1155</v>
      </c>
      <c r="O52" s="142"/>
      <c r="P52" s="60"/>
    </row>
    <row r="53" spans="1:16" ht="27.75" customHeight="1">
      <c r="A53" s="25">
        <v>8</v>
      </c>
      <c r="B53" s="24" t="s">
        <v>421</v>
      </c>
      <c r="C53" s="25" t="s">
        <v>419</v>
      </c>
      <c r="D53" s="109">
        <v>1</v>
      </c>
      <c r="E53" s="119">
        <v>975</v>
      </c>
      <c r="F53" s="74">
        <f t="shared" si="6"/>
        <v>975</v>
      </c>
      <c r="G53" s="8" t="s">
        <v>420</v>
      </c>
      <c r="H53" s="8" t="s">
        <v>237</v>
      </c>
      <c r="I53" s="8">
        <v>11</v>
      </c>
      <c r="J53" s="8">
        <v>1190</v>
      </c>
      <c r="K53" s="140">
        <f t="shared" si="7"/>
        <v>0.81932773109243695</v>
      </c>
      <c r="L53" s="193">
        <v>1106</v>
      </c>
      <c r="M53" s="141">
        <f t="shared" si="0"/>
        <v>0.92941176470588238</v>
      </c>
      <c r="N53" s="182">
        <f t="shared" si="8"/>
        <v>1106</v>
      </c>
      <c r="O53" s="142"/>
    </row>
    <row r="54" spans="1:16" s="59" customFormat="1" ht="33.75" customHeight="1" thickBot="1">
      <c r="A54" s="25">
        <v>9</v>
      </c>
      <c r="B54" s="115" t="s">
        <v>422</v>
      </c>
      <c r="C54" s="43" t="s">
        <v>423</v>
      </c>
      <c r="D54" s="61">
        <v>1</v>
      </c>
      <c r="E54" s="143">
        <v>1155</v>
      </c>
      <c r="F54" s="180">
        <f t="shared" si="6"/>
        <v>1155</v>
      </c>
      <c r="G54" s="8" t="s">
        <v>456</v>
      </c>
      <c r="H54" s="8" t="s">
        <v>457</v>
      </c>
      <c r="I54" s="43">
        <v>11</v>
      </c>
      <c r="J54" s="25">
        <v>1382</v>
      </c>
      <c r="K54" s="140">
        <f t="shared" si="7"/>
        <v>0.83574529667149056</v>
      </c>
      <c r="L54" s="193">
        <f t="shared" si="4"/>
        <v>1155</v>
      </c>
      <c r="M54" s="141">
        <f t="shared" si="0"/>
        <v>0.83574529667149056</v>
      </c>
      <c r="N54" s="182">
        <f t="shared" si="8"/>
        <v>1155</v>
      </c>
      <c r="O54" s="142"/>
      <c r="P54" s="60"/>
    </row>
    <row r="55" spans="1:16" s="59" customFormat="1" ht="16.5" thickBot="1">
      <c r="A55" s="144"/>
      <c r="B55" s="126" t="s">
        <v>424</v>
      </c>
      <c r="C55" s="113"/>
      <c r="D55" s="113"/>
      <c r="E55" s="145"/>
      <c r="F55" s="144"/>
      <c r="G55" s="144"/>
      <c r="H55" s="144"/>
      <c r="I55" s="144"/>
      <c r="J55" s="144"/>
      <c r="K55" s="146"/>
      <c r="L55" s="183"/>
      <c r="M55" s="147"/>
      <c r="N55" s="183"/>
      <c r="O55" s="142"/>
    </row>
    <row r="56" spans="1:16" s="59" customFormat="1">
      <c r="A56" s="25">
        <v>1</v>
      </c>
      <c r="B56" s="115" t="s">
        <v>425</v>
      </c>
      <c r="C56" s="43" t="s">
        <v>184</v>
      </c>
      <c r="D56" s="61">
        <v>1</v>
      </c>
      <c r="E56" s="139">
        <v>1250</v>
      </c>
      <c r="F56" s="74">
        <f>ROUND(D56*E56,0)</f>
        <v>1250</v>
      </c>
      <c r="G56" s="25" t="s">
        <v>410</v>
      </c>
      <c r="H56" s="25" t="s">
        <v>268</v>
      </c>
      <c r="I56" s="25">
        <v>13</v>
      </c>
      <c r="J56" s="25">
        <v>1917</v>
      </c>
      <c r="K56" s="140">
        <f>E56/J56</f>
        <v>0.65206051121544084</v>
      </c>
      <c r="L56" s="193">
        <v>1535</v>
      </c>
      <c r="M56" s="141">
        <f t="shared" si="0"/>
        <v>0.80073030777256127</v>
      </c>
      <c r="N56" s="182">
        <f>L56*D56</f>
        <v>1535</v>
      </c>
      <c r="O56" s="142"/>
    </row>
    <row r="57" spans="1:16" s="59" customFormat="1">
      <c r="A57" s="25">
        <v>2</v>
      </c>
      <c r="B57" s="24" t="s">
        <v>426</v>
      </c>
      <c r="C57" s="25" t="s">
        <v>427</v>
      </c>
      <c r="D57" s="109">
        <v>1</v>
      </c>
      <c r="E57" s="119">
        <v>1067</v>
      </c>
      <c r="F57" s="74">
        <f>ROUND(D57*E57,0)</f>
        <v>1067</v>
      </c>
      <c r="G57" s="25" t="s">
        <v>410</v>
      </c>
      <c r="H57" s="25" t="s">
        <v>428</v>
      </c>
      <c r="I57" s="25">
        <v>11</v>
      </c>
      <c r="J57" s="25">
        <v>1382</v>
      </c>
      <c r="K57" s="140">
        <f>E57/J57</f>
        <v>0.77206946454413894</v>
      </c>
      <c r="L57" s="193">
        <v>1200</v>
      </c>
      <c r="M57" s="141">
        <f t="shared" si="0"/>
        <v>0.86830680173661356</v>
      </c>
      <c r="N57" s="182">
        <f>L57*D57</f>
        <v>1200</v>
      </c>
      <c r="O57" s="142"/>
      <c r="P57" s="60"/>
    </row>
    <row r="58" spans="1:16" s="59" customFormat="1">
      <c r="A58" s="25">
        <v>3</v>
      </c>
      <c r="B58" s="24" t="s">
        <v>429</v>
      </c>
      <c r="C58" s="25" t="s">
        <v>430</v>
      </c>
      <c r="D58" s="109">
        <v>1.7</v>
      </c>
      <c r="E58" s="119">
        <v>1000</v>
      </c>
      <c r="F58" s="74">
        <f>ROUND(D58*E58,0)</f>
        <v>1700</v>
      </c>
      <c r="G58" s="25" t="s">
        <v>410</v>
      </c>
      <c r="H58" s="25" t="s">
        <v>428</v>
      </c>
      <c r="I58" s="25">
        <v>11</v>
      </c>
      <c r="J58" s="25">
        <v>1382</v>
      </c>
      <c r="K58" s="140">
        <f>E58/J58</f>
        <v>0.72358900144717797</v>
      </c>
      <c r="L58" s="193">
        <v>1200</v>
      </c>
      <c r="M58" s="141">
        <f t="shared" si="0"/>
        <v>0.86830680173661356</v>
      </c>
      <c r="N58" s="182">
        <f>L58*D58</f>
        <v>2040</v>
      </c>
      <c r="O58" s="142"/>
      <c r="P58" s="60"/>
    </row>
    <row r="59" spans="1:16" s="59" customFormat="1" ht="24.95" customHeight="1">
      <c r="A59" s="25">
        <v>4</v>
      </c>
      <c r="B59" s="115" t="s">
        <v>431</v>
      </c>
      <c r="C59" s="25" t="s">
        <v>432</v>
      </c>
      <c r="D59" s="61">
        <v>1</v>
      </c>
      <c r="E59" s="119">
        <v>940</v>
      </c>
      <c r="F59" s="74">
        <f>ROUND(D59*E59,0)</f>
        <v>940</v>
      </c>
      <c r="G59" s="25" t="s">
        <v>410</v>
      </c>
      <c r="H59" s="25" t="s">
        <v>236</v>
      </c>
      <c r="I59" s="25">
        <v>7</v>
      </c>
      <c r="J59" s="25">
        <v>996</v>
      </c>
      <c r="K59" s="140">
        <f>E59/J59</f>
        <v>0.94377510040160639</v>
      </c>
      <c r="L59" s="193">
        <f t="shared" si="4"/>
        <v>940</v>
      </c>
      <c r="M59" s="141">
        <f t="shared" si="0"/>
        <v>0.94377510040160639</v>
      </c>
      <c r="N59" s="182">
        <f>L59*D59</f>
        <v>940</v>
      </c>
      <c r="O59" s="142"/>
    </row>
    <row r="60" spans="1:16" s="59" customFormat="1" ht="16.5" thickBot="1">
      <c r="A60" s="25">
        <v>5</v>
      </c>
      <c r="B60" s="24" t="s">
        <v>433</v>
      </c>
      <c r="C60" s="25" t="s">
        <v>434</v>
      </c>
      <c r="D60" s="109">
        <v>1</v>
      </c>
      <c r="E60" s="143">
        <v>940</v>
      </c>
      <c r="F60" s="74">
        <f>ROUND(D60*E60,0)</f>
        <v>940</v>
      </c>
      <c r="G60" s="25" t="s">
        <v>371</v>
      </c>
      <c r="H60" s="25" t="s">
        <v>330</v>
      </c>
      <c r="I60" s="25">
        <v>9</v>
      </c>
      <c r="J60" s="25">
        <v>1190</v>
      </c>
      <c r="K60" s="140">
        <f>E60/J60</f>
        <v>0.78991596638655459</v>
      </c>
      <c r="L60" s="193">
        <f t="shared" si="4"/>
        <v>952</v>
      </c>
      <c r="M60" s="141">
        <f t="shared" si="0"/>
        <v>0.8</v>
      </c>
      <c r="N60" s="182">
        <f>L60*D60</f>
        <v>952</v>
      </c>
      <c r="O60" s="142"/>
      <c r="P60" s="60"/>
    </row>
    <row r="61" spans="1:16" s="59" customFormat="1" ht="30.75" customHeight="1" thickBot="1">
      <c r="A61" s="123"/>
      <c r="B61" s="111" t="s">
        <v>435</v>
      </c>
      <c r="C61" s="113"/>
      <c r="D61" s="113"/>
      <c r="E61" s="163"/>
      <c r="F61" s="123"/>
      <c r="G61" s="144"/>
      <c r="H61" s="144"/>
      <c r="I61" s="144"/>
      <c r="J61" s="144"/>
      <c r="K61" s="146"/>
      <c r="L61" s="183"/>
      <c r="M61" s="147"/>
      <c r="N61" s="183"/>
      <c r="O61" s="142"/>
    </row>
    <row r="62" spans="1:16" s="59" customFormat="1">
      <c r="A62" s="25">
        <v>1</v>
      </c>
      <c r="B62" s="24" t="s">
        <v>345</v>
      </c>
      <c r="C62" s="25" t="s">
        <v>184</v>
      </c>
      <c r="D62" s="109">
        <v>1</v>
      </c>
      <c r="E62" s="139">
        <v>1250</v>
      </c>
      <c r="F62" s="74">
        <f t="shared" ref="F62:F76" si="9">ROUND(D62*E62,0)</f>
        <v>1250</v>
      </c>
      <c r="G62" s="43" t="s">
        <v>410</v>
      </c>
      <c r="H62" s="43" t="s">
        <v>268</v>
      </c>
      <c r="I62" s="43">
        <v>13</v>
      </c>
      <c r="J62" s="43">
        <v>1917</v>
      </c>
      <c r="K62" s="140">
        <f>E62/J62</f>
        <v>0.65206051121544084</v>
      </c>
      <c r="L62" s="193">
        <v>1535</v>
      </c>
      <c r="M62" s="141">
        <f t="shared" si="0"/>
        <v>0.80073030777256127</v>
      </c>
      <c r="N62" s="182">
        <f>L62*D62</f>
        <v>1535</v>
      </c>
      <c r="O62" s="142"/>
    </row>
    <row r="63" spans="1:16" s="59" customFormat="1" ht="29.25" customHeight="1">
      <c r="A63" s="25">
        <v>2</v>
      </c>
      <c r="B63" s="24" t="s">
        <v>436</v>
      </c>
      <c r="C63" s="25" t="s">
        <v>437</v>
      </c>
      <c r="D63" s="61">
        <v>3</v>
      </c>
      <c r="E63" s="119">
        <v>930</v>
      </c>
      <c r="F63" s="74">
        <f t="shared" si="9"/>
        <v>2790</v>
      </c>
      <c r="G63" s="25" t="s">
        <v>228</v>
      </c>
      <c r="H63" s="25" t="s">
        <v>438</v>
      </c>
      <c r="I63" s="25">
        <v>9</v>
      </c>
      <c r="J63" s="25">
        <v>1190</v>
      </c>
      <c r="K63" s="140">
        <f>E63/J63</f>
        <v>0.78151260504201681</v>
      </c>
      <c r="L63" s="193">
        <f t="shared" si="4"/>
        <v>952</v>
      </c>
      <c r="M63" s="141">
        <f t="shared" ref="M63:M76" si="10">L63/J63</f>
        <v>0.8</v>
      </c>
      <c r="N63" s="182">
        <f>L63*D63</f>
        <v>2856</v>
      </c>
      <c r="O63" s="142"/>
      <c r="P63" s="60"/>
    </row>
    <row r="64" spans="1:16" s="59" customFormat="1" ht="29.25" customHeight="1">
      <c r="A64" s="8">
        <v>3</v>
      </c>
      <c r="B64" s="7" t="s">
        <v>458</v>
      </c>
      <c r="C64" s="177" t="s">
        <v>461</v>
      </c>
      <c r="D64" s="8">
        <v>1</v>
      </c>
      <c r="E64" s="8">
        <v>952</v>
      </c>
      <c r="F64" s="8">
        <f t="shared" si="9"/>
        <v>952</v>
      </c>
      <c r="G64" s="8" t="s">
        <v>410</v>
      </c>
      <c r="H64" s="8" t="s">
        <v>235</v>
      </c>
      <c r="I64" s="8">
        <v>9</v>
      </c>
      <c r="J64" s="8">
        <v>1190</v>
      </c>
      <c r="K64" s="140"/>
      <c r="L64" s="193"/>
      <c r="M64" s="141"/>
      <c r="N64" s="182"/>
      <c r="O64" s="142"/>
      <c r="P64" s="60"/>
    </row>
    <row r="65" spans="1:21" s="59" customFormat="1">
      <c r="A65" s="25">
        <v>3</v>
      </c>
      <c r="B65" s="24" t="s">
        <v>439</v>
      </c>
      <c r="C65" s="25" t="s">
        <v>440</v>
      </c>
      <c r="D65" s="109">
        <v>1</v>
      </c>
      <c r="E65" s="119">
        <v>930</v>
      </c>
      <c r="F65" s="74">
        <f t="shared" si="9"/>
        <v>930</v>
      </c>
      <c r="G65" s="8" t="s">
        <v>410</v>
      </c>
      <c r="H65" s="8" t="s">
        <v>237</v>
      </c>
      <c r="I65" s="8">
        <v>10</v>
      </c>
      <c r="J65" s="8">
        <v>1287</v>
      </c>
      <c r="K65" s="140">
        <f t="shared" ref="K65:K70" si="11">E65/J65</f>
        <v>0.72261072261072257</v>
      </c>
      <c r="L65" s="193">
        <v>1030</v>
      </c>
      <c r="M65" s="141">
        <f t="shared" si="10"/>
        <v>0.80031080031080026</v>
      </c>
      <c r="N65" s="182">
        <f t="shared" ref="N65:N70" si="12">L65*D65</f>
        <v>1030</v>
      </c>
      <c r="O65" s="142"/>
      <c r="P65" s="60"/>
    </row>
    <row r="66" spans="1:21" s="59" customFormat="1" ht="31.5">
      <c r="A66" s="25">
        <v>4</v>
      </c>
      <c r="B66" s="24" t="s">
        <v>441</v>
      </c>
      <c r="C66" s="25" t="s">
        <v>437</v>
      </c>
      <c r="D66" s="109">
        <v>1</v>
      </c>
      <c r="E66" s="119">
        <v>930</v>
      </c>
      <c r="F66" s="74">
        <f t="shared" si="9"/>
        <v>930</v>
      </c>
      <c r="G66" s="34" t="s">
        <v>228</v>
      </c>
      <c r="H66" s="34" t="s">
        <v>438</v>
      </c>
      <c r="I66" s="25">
        <v>9</v>
      </c>
      <c r="J66" s="25">
        <v>1190</v>
      </c>
      <c r="K66" s="140">
        <f t="shared" si="11"/>
        <v>0.78151260504201681</v>
      </c>
      <c r="L66" s="193">
        <v>1030</v>
      </c>
      <c r="M66" s="141">
        <f t="shared" si="10"/>
        <v>0.86554621848739499</v>
      </c>
      <c r="N66" s="182">
        <f t="shared" si="12"/>
        <v>1030</v>
      </c>
      <c r="O66" s="142"/>
      <c r="P66" s="60"/>
    </row>
    <row r="67" spans="1:21" s="59" customFormat="1" ht="31.5">
      <c r="A67" s="25">
        <v>5</v>
      </c>
      <c r="B67" s="24" t="s">
        <v>442</v>
      </c>
      <c r="C67" s="25" t="s">
        <v>443</v>
      </c>
      <c r="D67" s="109">
        <v>1</v>
      </c>
      <c r="E67" s="119">
        <v>930</v>
      </c>
      <c r="F67" s="74">
        <f t="shared" si="9"/>
        <v>930</v>
      </c>
      <c r="G67" s="25" t="s">
        <v>410</v>
      </c>
      <c r="H67" s="25" t="s">
        <v>235</v>
      </c>
      <c r="I67" s="25">
        <v>9</v>
      </c>
      <c r="J67" s="25">
        <v>1190</v>
      </c>
      <c r="K67" s="140">
        <f t="shared" si="11"/>
        <v>0.78151260504201681</v>
      </c>
      <c r="L67" s="193">
        <f t="shared" si="4"/>
        <v>952</v>
      </c>
      <c r="M67" s="141">
        <f t="shared" si="10"/>
        <v>0.8</v>
      </c>
      <c r="N67" s="182">
        <f t="shared" si="12"/>
        <v>952</v>
      </c>
      <c r="O67" s="142"/>
      <c r="P67" s="60"/>
    </row>
    <row r="68" spans="1:21" s="59" customFormat="1" ht="31.5">
      <c r="A68" s="25">
        <v>6</v>
      </c>
      <c r="B68" s="24" t="s">
        <v>444</v>
      </c>
      <c r="C68" s="25" t="s">
        <v>445</v>
      </c>
      <c r="D68" s="109">
        <v>1</v>
      </c>
      <c r="E68" s="119">
        <v>1070</v>
      </c>
      <c r="F68" s="74">
        <f t="shared" si="9"/>
        <v>1070</v>
      </c>
      <c r="G68" s="25" t="s">
        <v>446</v>
      </c>
      <c r="H68" s="25" t="s">
        <v>237</v>
      </c>
      <c r="I68" s="25">
        <v>10</v>
      </c>
      <c r="J68" s="25">
        <v>1287</v>
      </c>
      <c r="K68" s="140">
        <f t="shared" si="11"/>
        <v>0.83139083139083136</v>
      </c>
      <c r="L68" s="193">
        <f t="shared" si="4"/>
        <v>1070</v>
      </c>
      <c r="M68" s="141">
        <f t="shared" si="10"/>
        <v>0.83139083139083136</v>
      </c>
      <c r="N68" s="182">
        <f t="shared" si="12"/>
        <v>1070</v>
      </c>
      <c r="O68" s="142"/>
      <c r="P68" s="60"/>
    </row>
    <row r="69" spans="1:21" s="59" customFormat="1" ht="31.5">
      <c r="A69" s="25">
        <v>7</v>
      </c>
      <c r="B69" s="24" t="s">
        <v>447</v>
      </c>
      <c r="C69" s="25" t="s">
        <v>445</v>
      </c>
      <c r="D69" s="61">
        <v>3</v>
      </c>
      <c r="E69" s="119">
        <v>930</v>
      </c>
      <c r="F69" s="74">
        <f t="shared" si="9"/>
        <v>2790</v>
      </c>
      <c r="G69" s="25" t="s">
        <v>446</v>
      </c>
      <c r="H69" s="25" t="s">
        <v>235</v>
      </c>
      <c r="I69" s="25">
        <v>9</v>
      </c>
      <c r="J69" s="25">
        <v>1190</v>
      </c>
      <c r="K69" s="140">
        <f t="shared" si="11"/>
        <v>0.78151260504201681</v>
      </c>
      <c r="L69" s="193">
        <f t="shared" si="4"/>
        <v>952</v>
      </c>
      <c r="M69" s="141">
        <f t="shared" si="10"/>
        <v>0.8</v>
      </c>
      <c r="N69" s="182">
        <f t="shared" si="12"/>
        <v>2856</v>
      </c>
      <c r="O69" s="142"/>
      <c r="P69" s="60"/>
      <c r="Q69" s="110"/>
      <c r="R69" s="110"/>
      <c r="S69" s="110"/>
      <c r="T69" s="110"/>
      <c r="U69" s="110"/>
    </row>
    <row r="70" spans="1:21" s="59" customFormat="1" ht="16.5" thickBot="1">
      <c r="A70" s="25">
        <v>8</v>
      </c>
      <c r="B70" s="24" t="s">
        <v>448</v>
      </c>
      <c r="C70" s="43" t="s">
        <v>449</v>
      </c>
      <c r="D70" s="109">
        <v>1</v>
      </c>
      <c r="E70" s="143">
        <v>920</v>
      </c>
      <c r="F70" s="74">
        <f t="shared" si="9"/>
        <v>920</v>
      </c>
      <c r="G70" s="25" t="s">
        <v>450</v>
      </c>
      <c r="H70" s="25" t="s">
        <v>330</v>
      </c>
      <c r="I70" s="25">
        <v>9</v>
      </c>
      <c r="J70" s="25">
        <v>1190</v>
      </c>
      <c r="K70" s="140">
        <f t="shared" si="11"/>
        <v>0.77310924369747902</v>
      </c>
      <c r="L70" s="193">
        <f t="shared" si="4"/>
        <v>952</v>
      </c>
      <c r="M70" s="141">
        <f t="shared" si="10"/>
        <v>0.8</v>
      </c>
      <c r="N70" s="182">
        <f t="shared" si="12"/>
        <v>952</v>
      </c>
      <c r="O70" s="142"/>
      <c r="Q70" s="110"/>
      <c r="R70" s="110"/>
      <c r="S70" s="110"/>
      <c r="T70" s="110"/>
      <c r="U70" s="110"/>
    </row>
    <row r="71" spans="1:21" ht="21" customHeight="1" thickBot="1">
      <c r="A71" s="43"/>
      <c r="B71" s="128" t="s">
        <v>451</v>
      </c>
      <c r="C71" s="184"/>
      <c r="D71" s="184"/>
      <c r="E71" s="185"/>
      <c r="F71" s="74"/>
      <c r="G71" s="184"/>
      <c r="H71" s="184"/>
      <c r="I71" s="184"/>
      <c r="J71" s="184"/>
      <c r="K71" s="186"/>
      <c r="L71" s="183"/>
      <c r="M71" s="147"/>
      <c r="N71" s="183"/>
      <c r="O71" s="187"/>
    </row>
    <row r="72" spans="1:21">
      <c r="A72" s="25">
        <v>1</v>
      </c>
      <c r="B72" s="24" t="s">
        <v>345</v>
      </c>
      <c r="C72" s="25" t="s">
        <v>184</v>
      </c>
      <c r="D72" s="109">
        <v>1</v>
      </c>
      <c r="E72" s="139">
        <v>1250</v>
      </c>
      <c r="F72" s="74">
        <f t="shared" si="9"/>
        <v>1250</v>
      </c>
      <c r="G72" s="25" t="s">
        <v>227</v>
      </c>
      <c r="H72" s="25" t="s">
        <v>226</v>
      </c>
      <c r="I72" s="25">
        <v>13</v>
      </c>
      <c r="J72" s="25">
        <v>1917</v>
      </c>
      <c r="K72" s="140">
        <f>E72/J72</f>
        <v>0.65206051121544084</v>
      </c>
      <c r="L72" s="193">
        <v>1535</v>
      </c>
      <c r="M72" s="141">
        <f t="shared" si="10"/>
        <v>0.80073030777256127</v>
      </c>
      <c r="N72" s="182">
        <f>L72*D72</f>
        <v>1535</v>
      </c>
      <c r="O72" s="142"/>
      <c r="P72" s="33"/>
    </row>
    <row r="73" spans="1:21">
      <c r="A73" s="25">
        <v>2</v>
      </c>
      <c r="B73" s="7" t="s">
        <v>452</v>
      </c>
      <c r="C73" s="174">
        <v>121324</v>
      </c>
      <c r="D73" s="8">
        <v>1</v>
      </c>
      <c r="E73" s="119">
        <v>940</v>
      </c>
      <c r="F73" s="74">
        <f t="shared" si="9"/>
        <v>940</v>
      </c>
      <c r="G73" s="25" t="s">
        <v>453</v>
      </c>
      <c r="H73" s="25" t="s">
        <v>237</v>
      </c>
      <c r="I73" s="25">
        <v>10</v>
      </c>
      <c r="J73" s="25">
        <v>1287</v>
      </c>
      <c r="K73" s="140">
        <f>E73/J73</f>
        <v>0.73038073038073037</v>
      </c>
      <c r="L73" s="193">
        <v>1030</v>
      </c>
      <c r="M73" s="141">
        <f t="shared" si="10"/>
        <v>0.80031080031080026</v>
      </c>
      <c r="N73" s="182">
        <f>L73*D73</f>
        <v>1030</v>
      </c>
      <c r="O73" s="125"/>
      <c r="P73" s="33"/>
    </row>
    <row r="74" spans="1:21">
      <c r="A74" s="25">
        <v>3</v>
      </c>
      <c r="B74" s="7" t="s">
        <v>452</v>
      </c>
      <c r="C74" s="174">
        <v>121324</v>
      </c>
      <c r="D74" s="8">
        <v>0.2</v>
      </c>
      <c r="E74" s="119">
        <v>800</v>
      </c>
      <c r="F74" s="74">
        <f t="shared" si="9"/>
        <v>160</v>
      </c>
      <c r="G74" s="25"/>
      <c r="H74" s="25"/>
      <c r="I74" s="25"/>
      <c r="J74" s="25"/>
      <c r="K74" s="140"/>
      <c r="L74" s="193">
        <v>160</v>
      </c>
      <c r="M74" s="141"/>
      <c r="N74" s="182">
        <v>160</v>
      </c>
      <c r="O74" s="125"/>
      <c r="P74" s="33"/>
    </row>
    <row r="75" spans="1:21" ht="32.25" customHeight="1">
      <c r="A75" s="124">
        <v>4</v>
      </c>
      <c r="B75" s="7" t="s">
        <v>454</v>
      </c>
      <c r="C75" s="8" t="s">
        <v>347</v>
      </c>
      <c r="D75" s="8">
        <v>1</v>
      </c>
      <c r="E75" s="119">
        <v>800</v>
      </c>
      <c r="F75" s="74">
        <f t="shared" si="9"/>
        <v>800</v>
      </c>
      <c r="G75" s="32" t="s">
        <v>263</v>
      </c>
      <c r="H75" s="32" t="s">
        <v>235</v>
      </c>
      <c r="I75" s="32">
        <v>7</v>
      </c>
      <c r="J75" s="32">
        <v>996</v>
      </c>
      <c r="K75" s="140">
        <f>E75/J75</f>
        <v>0.80321285140562249</v>
      </c>
      <c r="L75" s="193">
        <v>800</v>
      </c>
      <c r="M75" s="141">
        <f t="shared" si="10"/>
        <v>0.80321285140562249</v>
      </c>
      <c r="N75" s="182">
        <f>L75*D75</f>
        <v>800</v>
      </c>
      <c r="O75" s="188"/>
      <c r="P75" s="33"/>
    </row>
    <row r="76" spans="1:21" ht="16.5" thickBot="1">
      <c r="A76" s="25">
        <v>5</v>
      </c>
      <c r="B76" s="7" t="s">
        <v>16</v>
      </c>
      <c r="C76" s="8" t="s">
        <v>17</v>
      </c>
      <c r="D76" s="8">
        <v>0.5</v>
      </c>
      <c r="E76" s="143">
        <v>500</v>
      </c>
      <c r="F76" s="74">
        <f t="shared" si="9"/>
        <v>250</v>
      </c>
      <c r="G76" s="25">
        <v>13</v>
      </c>
      <c r="H76" s="25" t="s">
        <v>236</v>
      </c>
      <c r="I76" s="25">
        <v>1</v>
      </c>
      <c r="J76" s="25">
        <v>500</v>
      </c>
      <c r="K76" s="140">
        <f>E76/J76</f>
        <v>1</v>
      </c>
      <c r="L76" s="193">
        <f>IF(K76&lt;$P$2,J76*$P$2,J76*K76)</f>
        <v>500</v>
      </c>
      <c r="M76" s="141">
        <f t="shared" si="10"/>
        <v>1</v>
      </c>
      <c r="N76" s="182">
        <f>L76*D76</f>
        <v>250</v>
      </c>
      <c r="O76" s="142"/>
    </row>
    <row r="77" spans="1:21">
      <c r="L77" s="142"/>
      <c r="M77" s="190"/>
    </row>
    <row r="78" spans="1:21" ht="31.5">
      <c r="D78" s="165"/>
      <c r="E78" s="165" t="s">
        <v>455</v>
      </c>
      <c r="F78" s="165">
        <f>SUM(F4:F76)</f>
        <v>107657</v>
      </c>
      <c r="K78" s="57"/>
      <c r="L78" s="167" t="s">
        <v>455</v>
      </c>
      <c r="M78" s="166"/>
      <c r="N78" s="167">
        <f>SUM(N3:N76)</f>
        <v>115104.6</v>
      </c>
      <c r="O78" s="164" t="e">
        <f>#REF!*12*1.2359</f>
        <v>#REF!</v>
      </c>
    </row>
    <row r="79" spans="1:21" ht="1.5" customHeight="1">
      <c r="L79" s="142"/>
      <c r="M79" s="168"/>
    </row>
    <row r="80" spans="1:21">
      <c r="L80" s="142"/>
    </row>
    <row r="81" spans="12:12">
      <c r="L81" s="142"/>
    </row>
    <row r="82" spans="12:12">
      <c r="L82" s="142"/>
    </row>
    <row r="83" spans="12:12">
      <c r="L83" s="142"/>
    </row>
    <row r="84" spans="12:12">
      <c r="L84" s="142"/>
    </row>
    <row r="85" spans="12:12">
      <c r="L85" s="142"/>
    </row>
    <row r="86" spans="12:12">
      <c r="L86" s="142"/>
    </row>
    <row r="87" spans="12:12">
      <c r="L87" s="142"/>
    </row>
    <row r="88" spans="12:12">
      <c r="L88" s="142"/>
    </row>
    <row r="89" spans="12:12">
      <c r="L89" s="142"/>
    </row>
    <row r="90" spans="12:12">
      <c r="L90" s="142"/>
    </row>
    <row r="91" spans="12:12">
      <c r="L91" s="142"/>
    </row>
    <row r="92" spans="12:12">
      <c r="L92" s="142"/>
    </row>
    <row r="93" spans="12:12">
      <c r="L93" s="142"/>
    </row>
    <row r="94" spans="12:12">
      <c r="L94" s="142"/>
    </row>
    <row r="95" spans="12:12">
      <c r="L95" s="142"/>
    </row>
    <row r="96" spans="12:12">
      <c r="L96" s="142"/>
    </row>
    <row r="97" spans="12:12">
      <c r="L97" s="142"/>
    </row>
    <row r="98" spans="12:12">
      <c r="L98" s="142"/>
    </row>
    <row r="99" spans="12:12">
      <c r="L99" s="142"/>
    </row>
    <row r="100" spans="12:12">
      <c r="L100" s="142"/>
    </row>
    <row r="101" spans="12:12">
      <c r="L101" s="142"/>
    </row>
    <row r="102" spans="12:12">
      <c r="L102" s="142"/>
    </row>
    <row r="103" spans="12:12">
      <c r="L103" s="142"/>
    </row>
    <row r="104" spans="12:12">
      <c r="L104" s="142"/>
    </row>
    <row r="105" spans="12:12">
      <c r="L105" s="142"/>
    </row>
    <row r="106" spans="12:12">
      <c r="L106" s="142"/>
    </row>
    <row r="107" spans="12:12">
      <c r="L107" s="142"/>
    </row>
    <row r="108" spans="12:12">
      <c r="L108" s="142"/>
    </row>
    <row r="109" spans="12:12">
      <c r="L109" s="142"/>
    </row>
    <row r="110" spans="12:12">
      <c r="L110" s="142"/>
    </row>
    <row r="111" spans="12:12">
      <c r="L111" s="142"/>
    </row>
    <row r="112" spans="12:12">
      <c r="L112" s="142"/>
    </row>
    <row r="113" spans="12:12">
      <c r="L113" s="142"/>
    </row>
    <row r="114" spans="12:12">
      <c r="L114" s="142"/>
    </row>
    <row r="115" spans="12:12">
      <c r="L115" s="142"/>
    </row>
    <row r="116" spans="12:12">
      <c r="L116" s="142"/>
    </row>
    <row r="117" spans="12:12">
      <c r="L117" s="142"/>
    </row>
    <row r="118" spans="12:12">
      <c r="L118" s="142"/>
    </row>
    <row r="119" spans="12:12">
      <c r="L119" s="142"/>
    </row>
    <row r="120" spans="12:12">
      <c r="L120" s="142"/>
    </row>
    <row r="121" spans="12:12">
      <c r="L121" s="142"/>
    </row>
    <row r="122" spans="12:12">
      <c r="L122" s="142"/>
    </row>
    <row r="123" spans="12:12">
      <c r="L123" s="142"/>
    </row>
    <row r="124" spans="12:12">
      <c r="L124" s="142"/>
    </row>
    <row r="125" spans="12:12">
      <c r="L125" s="142"/>
    </row>
    <row r="126" spans="12:12">
      <c r="L126" s="142"/>
    </row>
    <row r="127" spans="12:12">
      <c r="L127" s="142"/>
    </row>
    <row r="128" spans="12:12">
      <c r="L128" s="142"/>
    </row>
    <row r="129" spans="12:12">
      <c r="L129" s="142"/>
    </row>
    <row r="130" spans="12:12">
      <c r="L130" s="142"/>
    </row>
    <row r="131" spans="12:12">
      <c r="L131" s="142"/>
    </row>
    <row r="132" spans="12:12">
      <c r="L132" s="142"/>
    </row>
    <row r="133" spans="12:12">
      <c r="L133" s="142"/>
    </row>
    <row r="134" spans="12:12">
      <c r="L134" s="142"/>
    </row>
    <row r="135" spans="12:12">
      <c r="L135" s="142"/>
    </row>
    <row r="136" spans="12:12">
      <c r="L136" s="142"/>
    </row>
    <row r="137" spans="12:12">
      <c r="L137" s="142"/>
    </row>
    <row r="138" spans="12:12">
      <c r="L138" s="142"/>
    </row>
    <row r="139" spans="12:12">
      <c r="L139" s="142"/>
    </row>
    <row r="140" spans="12:12">
      <c r="L140" s="142"/>
    </row>
    <row r="141" spans="12:12">
      <c r="L141" s="142"/>
    </row>
    <row r="142" spans="12:12">
      <c r="L142" s="142"/>
    </row>
    <row r="143" spans="12:12">
      <c r="L143" s="142"/>
    </row>
    <row r="144" spans="12:12">
      <c r="L144" s="142"/>
    </row>
    <row r="145" spans="12:12">
      <c r="L145" s="142"/>
    </row>
    <row r="146" spans="12:12">
      <c r="L146" s="142"/>
    </row>
    <row r="147" spans="12:12">
      <c r="L147" s="142"/>
    </row>
    <row r="148" spans="12:12">
      <c r="L148" s="142"/>
    </row>
    <row r="149" spans="12:12">
      <c r="L149" s="142"/>
    </row>
    <row r="150" spans="12:12">
      <c r="L150" s="142"/>
    </row>
    <row r="151" spans="12:12">
      <c r="L151" s="142"/>
    </row>
    <row r="152" spans="12:12">
      <c r="L152" s="142"/>
    </row>
    <row r="153" spans="12:12">
      <c r="L153" s="142"/>
    </row>
    <row r="154" spans="12:12">
      <c r="L154" s="142"/>
    </row>
    <row r="155" spans="12:12">
      <c r="L155" s="142"/>
    </row>
    <row r="156" spans="12:12">
      <c r="L156" s="142"/>
    </row>
    <row r="157" spans="12:12">
      <c r="L157" s="142"/>
    </row>
    <row r="158" spans="12:12">
      <c r="L158" s="142"/>
    </row>
    <row r="159" spans="12:12">
      <c r="L159" s="142"/>
    </row>
    <row r="160" spans="12:12">
      <c r="L160" s="142"/>
    </row>
    <row r="161" spans="12:12">
      <c r="L161" s="142"/>
    </row>
    <row r="162" spans="12:12">
      <c r="L162" s="142"/>
    </row>
    <row r="163" spans="12:12">
      <c r="L163" s="142"/>
    </row>
    <row r="164" spans="12:12">
      <c r="L164" s="142"/>
    </row>
    <row r="165" spans="12:12">
      <c r="L165" s="142"/>
    </row>
    <row r="166" spans="12:12">
      <c r="L166" s="142"/>
    </row>
    <row r="167" spans="12:12">
      <c r="L167" s="142"/>
    </row>
    <row r="168" spans="12:12">
      <c r="L168" s="142"/>
    </row>
    <row r="169" spans="12:12">
      <c r="L169" s="142"/>
    </row>
    <row r="170" spans="12:12">
      <c r="L170" s="142"/>
    </row>
    <row r="171" spans="12:12">
      <c r="L171" s="142"/>
    </row>
    <row r="172" spans="12:12">
      <c r="L172" s="142"/>
    </row>
    <row r="173" spans="12:12">
      <c r="L173" s="142"/>
    </row>
    <row r="174" spans="12:12">
      <c r="L174" s="142"/>
    </row>
    <row r="175" spans="12:12">
      <c r="L175" s="142"/>
    </row>
    <row r="176" spans="12:12">
      <c r="L176" s="142"/>
    </row>
    <row r="177" spans="12:12">
      <c r="L177" s="142"/>
    </row>
    <row r="178" spans="12:12">
      <c r="L178" s="142"/>
    </row>
    <row r="179" spans="12:12">
      <c r="L179" s="142"/>
    </row>
    <row r="180" spans="12:12">
      <c r="L180" s="142"/>
    </row>
    <row r="181" spans="12:12">
      <c r="L181" s="142"/>
    </row>
    <row r="182" spans="12:12">
      <c r="L182" s="142"/>
    </row>
    <row r="183" spans="12:12">
      <c r="L183" s="142"/>
    </row>
    <row r="184" spans="12:12">
      <c r="L184" s="142"/>
    </row>
    <row r="185" spans="12:12">
      <c r="L185" s="142"/>
    </row>
    <row r="186" spans="12:12">
      <c r="L186" s="142"/>
    </row>
    <row r="187" spans="12:12">
      <c r="L187" s="142"/>
    </row>
    <row r="188" spans="12:12">
      <c r="L188" s="142"/>
    </row>
    <row r="189" spans="12:12">
      <c r="L189" s="142"/>
    </row>
    <row r="190" spans="12:12">
      <c r="L190" s="142"/>
    </row>
    <row r="191" spans="12:12">
      <c r="L191" s="142"/>
    </row>
    <row r="192" spans="12:12">
      <c r="L192" s="142"/>
    </row>
    <row r="193" spans="12:12">
      <c r="L193" s="142"/>
    </row>
    <row r="194" spans="12:12">
      <c r="L194" s="142"/>
    </row>
    <row r="195" spans="12:12">
      <c r="L195" s="142"/>
    </row>
    <row r="196" spans="12:12">
      <c r="L196" s="142"/>
    </row>
    <row r="197" spans="12:12">
      <c r="L197" s="142"/>
    </row>
    <row r="198" spans="12:12">
      <c r="L198" s="142"/>
    </row>
    <row r="199" spans="12:12">
      <c r="L199" s="142"/>
    </row>
    <row r="200" spans="12:12">
      <c r="L200" s="142"/>
    </row>
    <row r="201" spans="12:12">
      <c r="L201" s="142"/>
    </row>
    <row r="202" spans="12:12">
      <c r="L202" s="142"/>
    </row>
    <row r="203" spans="12:12">
      <c r="L203" s="142"/>
    </row>
    <row r="204" spans="12:12">
      <c r="L204" s="142"/>
    </row>
    <row r="205" spans="12:12">
      <c r="L205" s="142"/>
    </row>
    <row r="206" spans="12:12">
      <c r="L206" s="142"/>
    </row>
    <row r="207" spans="12:12">
      <c r="L207" s="142"/>
    </row>
    <row r="208" spans="12:12">
      <c r="L208" s="142"/>
    </row>
    <row r="209" spans="12:12">
      <c r="L209" s="142"/>
    </row>
    <row r="210" spans="12:12">
      <c r="L210" s="142"/>
    </row>
    <row r="211" spans="12:12">
      <c r="L211" s="142"/>
    </row>
    <row r="212" spans="12:12">
      <c r="L212" s="142"/>
    </row>
    <row r="213" spans="12:12">
      <c r="L213" s="142"/>
    </row>
    <row r="214" spans="12:12">
      <c r="L214" s="142"/>
    </row>
    <row r="215" spans="12:12">
      <c r="L215" s="142"/>
    </row>
    <row r="216" spans="12:12">
      <c r="L216" s="142"/>
    </row>
    <row r="217" spans="12:12">
      <c r="L217" s="142"/>
    </row>
    <row r="218" spans="12:12">
      <c r="L218" s="142"/>
    </row>
    <row r="219" spans="12:12">
      <c r="L219" s="142"/>
    </row>
    <row r="220" spans="12:12">
      <c r="L220" s="142"/>
    </row>
    <row r="221" spans="12:12">
      <c r="L221" s="142"/>
    </row>
    <row r="222" spans="12:12">
      <c r="L222" s="142"/>
    </row>
    <row r="223" spans="12:12">
      <c r="L223" s="142"/>
    </row>
    <row r="224" spans="12:12">
      <c r="L224" s="142"/>
    </row>
    <row r="225" spans="12:12">
      <c r="L225" s="142"/>
    </row>
    <row r="226" spans="12:12">
      <c r="L226" s="142"/>
    </row>
    <row r="227" spans="12:12">
      <c r="L227" s="142"/>
    </row>
    <row r="228" spans="12:12">
      <c r="L228" s="142"/>
    </row>
    <row r="229" spans="12:12">
      <c r="L229" s="142"/>
    </row>
    <row r="230" spans="12:12">
      <c r="L230" s="142"/>
    </row>
    <row r="231" spans="12:12">
      <c r="L231" s="142"/>
    </row>
    <row r="232" spans="12:12">
      <c r="L232" s="142"/>
    </row>
    <row r="233" spans="12:12">
      <c r="L233" s="142"/>
    </row>
    <row r="234" spans="12:12">
      <c r="L234" s="142"/>
    </row>
    <row r="235" spans="12:12">
      <c r="L235" s="142"/>
    </row>
    <row r="236" spans="12:12">
      <c r="L236" s="142"/>
    </row>
    <row r="237" spans="12:12">
      <c r="L237" s="142"/>
    </row>
    <row r="238" spans="12:12">
      <c r="L238" s="142"/>
    </row>
    <row r="239" spans="12:12">
      <c r="L239" s="142"/>
    </row>
    <row r="240" spans="12:12">
      <c r="L240" s="142"/>
    </row>
    <row r="241" spans="12:12">
      <c r="L241" s="142"/>
    </row>
    <row r="242" spans="12:12">
      <c r="L242" s="142"/>
    </row>
    <row r="243" spans="12:12">
      <c r="L243" s="142"/>
    </row>
    <row r="244" spans="12:12">
      <c r="L244" s="142"/>
    </row>
    <row r="245" spans="12:12">
      <c r="L245" s="142"/>
    </row>
    <row r="246" spans="12:12">
      <c r="L246" s="142"/>
    </row>
    <row r="247" spans="12:12">
      <c r="L247" s="142"/>
    </row>
    <row r="248" spans="12:12">
      <c r="L248" s="142"/>
    </row>
    <row r="249" spans="12:12">
      <c r="L249" s="142"/>
    </row>
    <row r="250" spans="12:12">
      <c r="L250" s="142"/>
    </row>
    <row r="251" spans="12:12">
      <c r="L251" s="142"/>
    </row>
    <row r="252" spans="12:12">
      <c r="L252" s="142"/>
    </row>
    <row r="253" spans="12:12">
      <c r="L253" s="142"/>
    </row>
    <row r="254" spans="12:12">
      <c r="L254" s="142"/>
    </row>
    <row r="255" spans="12:12">
      <c r="L255" s="142"/>
    </row>
    <row r="256" spans="12:12">
      <c r="L256" s="142"/>
    </row>
    <row r="257" spans="12:12">
      <c r="L257" s="142"/>
    </row>
    <row r="258" spans="12:12">
      <c r="L258" s="142"/>
    </row>
    <row r="259" spans="12:12">
      <c r="L259" s="142"/>
    </row>
    <row r="260" spans="12:12">
      <c r="L260" s="142"/>
    </row>
    <row r="261" spans="12:12">
      <c r="L261" s="142"/>
    </row>
    <row r="262" spans="12:12">
      <c r="L262" s="142"/>
    </row>
    <row r="263" spans="12:12">
      <c r="L263" s="142"/>
    </row>
    <row r="264" spans="12:12">
      <c r="L264" s="142"/>
    </row>
    <row r="265" spans="12:12">
      <c r="L265" s="142"/>
    </row>
    <row r="266" spans="12:12">
      <c r="L266" s="142"/>
    </row>
    <row r="267" spans="12:12">
      <c r="L267" s="142"/>
    </row>
    <row r="268" spans="12:12">
      <c r="L268" s="142"/>
    </row>
    <row r="269" spans="12:12">
      <c r="L269" s="142"/>
    </row>
    <row r="270" spans="12:12">
      <c r="L270" s="142"/>
    </row>
    <row r="271" spans="12:12">
      <c r="L271" s="142"/>
    </row>
    <row r="272" spans="12:12">
      <c r="L272" s="142"/>
    </row>
    <row r="273" spans="12:12">
      <c r="L273" s="142"/>
    </row>
    <row r="274" spans="12:12">
      <c r="L274" s="142"/>
    </row>
    <row r="275" spans="12:12">
      <c r="L275" s="142"/>
    </row>
    <row r="276" spans="12:12">
      <c r="L276" s="142"/>
    </row>
    <row r="277" spans="12:12">
      <c r="L277" s="142"/>
    </row>
    <row r="278" spans="12:12">
      <c r="L278" s="142"/>
    </row>
    <row r="279" spans="12:12">
      <c r="L279" s="142"/>
    </row>
    <row r="280" spans="12:12">
      <c r="L280" s="142"/>
    </row>
    <row r="281" spans="12:12">
      <c r="L281" s="142"/>
    </row>
    <row r="282" spans="12:12">
      <c r="L282" s="142"/>
    </row>
    <row r="283" spans="12:12">
      <c r="L283" s="142"/>
    </row>
    <row r="284" spans="12:12">
      <c r="L284" s="142"/>
    </row>
    <row r="285" spans="12:12">
      <c r="L285" s="142"/>
    </row>
    <row r="286" spans="12:12">
      <c r="L286" s="142"/>
    </row>
    <row r="287" spans="12:12">
      <c r="L287" s="142"/>
    </row>
    <row r="288" spans="12:12">
      <c r="L288" s="142"/>
    </row>
    <row r="289" spans="12:12">
      <c r="L289" s="142"/>
    </row>
    <row r="290" spans="12:12">
      <c r="L290" s="142"/>
    </row>
    <row r="291" spans="12:12">
      <c r="L291" s="142"/>
    </row>
    <row r="292" spans="12:12">
      <c r="L292" s="142"/>
    </row>
    <row r="293" spans="12:12">
      <c r="L293" s="142"/>
    </row>
    <row r="294" spans="12:12">
      <c r="L294" s="142"/>
    </row>
    <row r="295" spans="12:12">
      <c r="L295" s="142"/>
    </row>
    <row r="296" spans="12:12">
      <c r="L296" s="142"/>
    </row>
    <row r="297" spans="12:12">
      <c r="L297" s="142"/>
    </row>
    <row r="298" spans="12:12">
      <c r="L298" s="142"/>
    </row>
    <row r="299" spans="12:12">
      <c r="L299" s="142"/>
    </row>
    <row r="300" spans="12:12">
      <c r="L300" s="142"/>
    </row>
    <row r="301" spans="12:12">
      <c r="L301" s="142"/>
    </row>
    <row r="302" spans="12:12">
      <c r="L302" s="142"/>
    </row>
    <row r="303" spans="12:12">
      <c r="L303" s="142"/>
    </row>
    <row r="304" spans="12:12">
      <c r="L304" s="142"/>
    </row>
    <row r="305" spans="12:12">
      <c r="L305" s="142"/>
    </row>
    <row r="306" spans="12:12">
      <c r="L306" s="142"/>
    </row>
    <row r="307" spans="12:12">
      <c r="L307" s="142"/>
    </row>
    <row r="308" spans="12:12">
      <c r="L308" s="142"/>
    </row>
    <row r="309" spans="12:12">
      <c r="L309" s="142"/>
    </row>
    <row r="310" spans="12:12">
      <c r="L310" s="142"/>
    </row>
    <row r="311" spans="12:12">
      <c r="L311" s="142"/>
    </row>
    <row r="312" spans="12:12">
      <c r="L312" s="142"/>
    </row>
    <row r="313" spans="12:12">
      <c r="L313" s="142"/>
    </row>
    <row r="314" spans="12:12">
      <c r="L314" s="142"/>
    </row>
    <row r="315" spans="12:12">
      <c r="L315" s="142"/>
    </row>
    <row r="316" spans="12:12">
      <c r="L316" s="142"/>
    </row>
    <row r="317" spans="12:12">
      <c r="L317" s="142"/>
    </row>
    <row r="318" spans="12:12">
      <c r="L318" s="142"/>
    </row>
    <row r="319" spans="12:12">
      <c r="L319" s="142"/>
    </row>
    <row r="320" spans="12:12">
      <c r="L320" s="142"/>
    </row>
    <row r="321" spans="12:12">
      <c r="L321" s="142"/>
    </row>
    <row r="322" spans="12:12">
      <c r="L322" s="142"/>
    </row>
    <row r="323" spans="12:12">
      <c r="L323" s="142"/>
    </row>
    <row r="324" spans="12:12">
      <c r="L324" s="142"/>
    </row>
    <row r="325" spans="12:12">
      <c r="L325" s="142"/>
    </row>
    <row r="326" spans="12:12">
      <c r="L326" s="142"/>
    </row>
    <row r="327" spans="12:12">
      <c r="L327" s="142"/>
    </row>
    <row r="328" spans="12:12">
      <c r="L328" s="142"/>
    </row>
    <row r="329" spans="12:12">
      <c r="L329" s="142"/>
    </row>
    <row r="330" spans="12:12">
      <c r="L330" s="142"/>
    </row>
    <row r="331" spans="12:12">
      <c r="L331" s="142"/>
    </row>
    <row r="332" spans="12:12">
      <c r="L332" s="142"/>
    </row>
    <row r="333" spans="12:12">
      <c r="L333" s="142"/>
    </row>
    <row r="334" spans="12:12">
      <c r="L334" s="142"/>
    </row>
    <row r="335" spans="12:12">
      <c r="L335" s="142"/>
    </row>
    <row r="336" spans="12:12">
      <c r="L336" s="142"/>
    </row>
    <row r="337" spans="12:12">
      <c r="L337" s="142"/>
    </row>
    <row r="338" spans="12:12">
      <c r="L338" s="142"/>
    </row>
    <row r="339" spans="12:12">
      <c r="L339" s="142"/>
    </row>
    <row r="340" spans="12:12">
      <c r="L340" s="142"/>
    </row>
    <row r="341" spans="12:12">
      <c r="L341" s="142"/>
    </row>
    <row r="342" spans="12:12">
      <c r="L342" s="142"/>
    </row>
    <row r="343" spans="12:12">
      <c r="L343" s="142"/>
    </row>
    <row r="344" spans="12:12">
      <c r="L344" s="142"/>
    </row>
    <row r="345" spans="12:12">
      <c r="L345" s="142"/>
    </row>
    <row r="346" spans="12:12">
      <c r="L346" s="142"/>
    </row>
    <row r="347" spans="12:12">
      <c r="L347" s="142"/>
    </row>
    <row r="348" spans="12:12">
      <c r="L348" s="142"/>
    </row>
    <row r="349" spans="12:12">
      <c r="L349" s="142"/>
    </row>
    <row r="350" spans="12:12">
      <c r="L350" s="142"/>
    </row>
    <row r="351" spans="12:12">
      <c r="L351" s="142"/>
    </row>
    <row r="352" spans="12:12">
      <c r="L352" s="142"/>
    </row>
    <row r="353" spans="12:12">
      <c r="L353" s="142"/>
    </row>
    <row r="354" spans="12:12">
      <c r="L354" s="142"/>
    </row>
    <row r="355" spans="12:12">
      <c r="L355" s="142"/>
    </row>
    <row r="356" spans="12:12">
      <c r="L356" s="142"/>
    </row>
    <row r="357" spans="12:12">
      <c r="L357" s="142"/>
    </row>
    <row r="358" spans="12:12">
      <c r="L358" s="142"/>
    </row>
    <row r="359" spans="12:12">
      <c r="L359" s="142"/>
    </row>
    <row r="360" spans="12:12">
      <c r="L360" s="142"/>
    </row>
    <row r="361" spans="12:12">
      <c r="L361" s="142"/>
    </row>
    <row r="362" spans="12:12">
      <c r="L362" s="142"/>
    </row>
    <row r="363" spans="12:12">
      <c r="L363" s="142"/>
    </row>
    <row r="364" spans="12:12">
      <c r="L364" s="142"/>
    </row>
    <row r="365" spans="12:12">
      <c r="L365" s="142"/>
    </row>
    <row r="366" spans="12:12">
      <c r="L366" s="142"/>
    </row>
    <row r="367" spans="12:12">
      <c r="L367" s="142"/>
    </row>
    <row r="368" spans="12:12">
      <c r="L368" s="142"/>
    </row>
    <row r="369" spans="12:12">
      <c r="L369" s="142"/>
    </row>
    <row r="370" spans="12:12">
      <c r="L370" s="142"/>
    </row>
    <row r="371" spans="12:12">
      <c r="L371" s="142"/>
    </row>
    <row r="372" spans="12:12">
      <c r="L372" s="142"/>
    </row>
    <row r="373" spans="12:12">
      <c r="L373" s="142"/>
    </row>
    <row r="374" spans="12:12">
      <c r="L374" s="142"/>
    </row>
    <row r="375" spans="12:12">
      <c r="L375" s="142"/>
    </row>
    <row r="376" spans="12:12">
      <c r="L376" s="142"/>
    </row>
    <row r="377" spans="12:12">
      <c r="L377" s="142"/>
    </row>
    <row r="378" spans="12:12">
      <c r="L378" s="142"/>
    </row>
    <row r="379" spans="12:12">
      <c r="L379" s="142"/>
    </row>
    <row r="380" spans="12:12">
      <c r="L380" s="142"/>
    </row>
    <row r="381" spans="12:12">
      <c r="L381" s="142"/>
    </row>
    <row r="382" spans="12:12">
      <c r="L382" s="142"/>
    </row>
    <row r="383" spans="12:12">
      <c r="L383" s="142"/>
    </row>
    <row r="384" spans="12:12">
      <c r="L384" s="142"/>
    </row>
    <row r="385" spans="12:12">
      <c r="L385" s="142"/>
    </row>
    <row r="386" spans="12:12">
      <c r="L386" s="142"/>
    </row>
    <row r="387" spans="12:12">
      <c r="L387" s="142"/>
    </row>
    <row r="388" spans="12:12">
      <c r="L388" s="142"/>
    </row>
    <row r="389" spans="12:12">
      <c r="L389" s="142"/>
    </row>
    <row r="390" spans="12:12">
      <c r="L390" s="142"/>
    </row>
    <row r="391" spans="12:12">
      <c r="L391" s="142"/>
    </row>
    <row r="392" spans="12:12">
      <c r="L392" s="142"/>
    </row>
    <row r="393" spans="12:12">
      <c r="L393" s="142"/>
    </row>
    <row r="394" spans="12:12">
      <c r="L394" s="142"/>
    </row>
    <row r="395" spans="12:12">
      <c r="L395" s="142"/>
    </row>
    <row r="396" spans="12:12">
      <c r="L396" s="142"/>
    </row>
    <row r="397" spans="12:12">
      <c r="L397" s="142"/>
    </row>
    <row r="398" spans="12:12">
      <c r="L398" s="142"/>
    </row>
    <row r="399" spans="12:12">
      <c r="L399" s="142"/>
    </row>
    <row r="400" spans="12:12">
      <c r="L400" s="142"/>
    </row>
    <row r="401" spans="12:12">
      <c r="L401" s="142"/>
    </row>
    <row r="402" spans="12:12">
      <c r="L402" s="142"/>
    </row>
    <row r="403" spans="12:12">
      <c r="L403" s="142"/>
    </row>
    <row r="404" spans="12:12">
      <c r="L404" s="142"/>
    </row>
    <row r="405" spans="12:12">
      <c r="L405" s="142"/>
    </row>
    <row r="406" spans="12:12">
      <c r="L406" s="142"/>
    </row>
    <row r="407" spans="12:12">
      <c r="L407" s="142"/>
    </row>
    <row r="408" spans="12:12">
      <c r="L408" s="142"/>
    </row>
    <row r="409" spans="12:12">
      <c r="L409" s="142"/>
    </row>
    <row r="410" spans="12:12">
      <c r="L410" s="142"/>
    </row>
    <row r="411" spans="12:12">
      <c r="L411" s="142"/>
    </row>
    <row r="412" spans="12:12">
      <c r="L412" s="142"/>
    </row>
    <row r="413" spans="12:12">
      <c r="L413" s="142"/>
    </row>
    <row r="414" spans="12:12">
      <c r="L414" s="142"/>
    </row>
    <row r="415" spans="12:12">
      <c r="L415" s="142"/>
    </row>
    <row r="416" spans="12:12">
      <c r="L416" s="142"/>
    </row>
    <row r="417" spans="12:12">
      <c r="L417" s="142"/>
    </row>
    <row r="418" spans="12:12">
      <c r="L418" s="142"/>
    </row>
    <row r="419" spans="12:12">
      <c r="L419" s="142"/>
    </row>
    <row r="420" spans="12:12">
      <c r="L420" s="142"/>
    </row>
    <row r="421" spans="12:12">
      <c r="L421" s="142"/>
    </row>
    <row r="422" spans="12:12">
      <c r="L422" s="142"/>
    </row>
    <row r="423" spans="12:12">
      <c r="L423" s="142"/>
    </row>
    <row r="424" spans="12:12">
      <c r="L424" s="142"/>
    </row>
    <row r="425" spans="12:12">
      <c r="L425" s="142"/>
    </row>
    <row r="426" spans="12:12">
      <c r="L426" s="142"/>
    </row>
    <row r="427" spans="12:12">
      <c r="L427" s="142"/>
    </row>
    <row r="428" spans="12:12">
      <c r="L428" s="142"/>
    </row>
    <row r="429" spans="12:12">
      <c r="L429" s="142"/>
    </row>
    <row r="430" spans="12:12">
      <c r="L430" s="142"/>
    </row>
    <row r="431" spans="12:12">
      <c r="L431" s="142"/>
    </row>
    <row r="432" spans="12:12">
      <c r="L432" s="142"/>
    </row>
    <row r="433" spans="12:12">
      <c r="L433" s="142"/>
    </row>
    <row r="434" spans="12:12">
      <c r="L434" s="142"/>
    </row>
    <row r="435" spans="12:12">
      <c r="L435" s="142"/>
    </row>
    <row r="436" spans="12:12">
      <c r="L436" s="142"/>
    </row>
    <row r="437" spans="12:12">
      <c r="L437" s="142"/>
    </row>
    <row r="438" spans="12:12">
      <c r="L438" s="142"/>
    </row>
    <row r="439" spans="12:12">
      <c r="L439" s="142"/>
    </row>
    <row r="440" spans="12:12">
      <c r="L440" s="142"/>
    </row>
    <row r="441" spans="12:12">
      <c r="L441" s="142"/>
    </row>
    <row r="442" spans="12:12">
      <c r="L442" s="142"/>
    </row>
    <row r="443" spans="12:12">
      <c r="L443" s="142"/>
    </row>
    <row r="444" spans="12:12">
      <c r="L444" s="142"/>
    </row>
    <row r="445" spans="12:12">
      <c r="L445" s="142"/>
    </row>
    <row r="446" spans="12:12">
      <c r="L446" s="142"/>
    </row>
    <row r="447" spans="12:12">
      <c r="L447" s="142"/>
    </row>
    <row r="448" spans="12:12">
      <c r="L448" s="142"/>
    </row>
    <row r="449" spans="12:12">
      <c r="L449" s="142"/>
    </row>
    <row r="450" spans="12:12">
      <c r="L450" s="142"/>
    </row>
    <row r="451" spans="12:12">
      <c r="L451" s="142"/>
    </row>
    <row r="452" spans="12:12">
      <c r="L452" s="142"/>
    </row>
    <row r="453" spans="12:12">
      <c r="L453" s="142"/>
    </row>
    <row r="454" spans="12:12">
      <c r="L454" s="142"/>
    </row>
    <row r="455" spans="12:12">
      <c r="L455" s="142"/>
    </row>
    <row r="456" spans="12:12">
      <c r="L456" s="142"/>
    </row>
    <row r="457" spans="12:12">
      <c r="L457" s="142"/>
    </row>
    <row r="458" spans="12:12">
      <c r="L458" s="142"/>
    </row>
    <row r="459" spans="12:12">
      <c r="L459" s="142"/>
    </row>
    <row r="460" spans="12:12">
      <c r="L460" s="142"/>
    </row>
    <row r="461" spans="12:12">
      <c r="L461" s="142"/>
    </row>
    <row r="462" spans="12:12">
      <c r="L462" s="142"/>
    </row>
    <row r="463" spans="12:12">
      <c r="L463" s="142"/>
    </row>
    <row r="464" spans="12:12">
      <c r="L464" s="142"/>
    </row>
    <row r="465" spans="12:12">
      <c r="L465" s="142"/>
    </row>
    <row r="466" spans="12:12">
      <c r="L466" s="142"/>
    </row>
    <row r="467" spans="12:12">
      <c r="L467" s="142"/>
    </row>
    <row r="468" spans="12:12">
      <c r="L468" s="142"/>
    </row>
    <row r="469" spans="12:12">
      <c r="L469" s="142"/>
    </row>
    <row r="470" spans="12:12">
      <c r="L470" s="142"/>
    </row>
    <row r="471" spans="12:12">
      <c r="L471" s="142"/>
    </row>
    <row r="472" spans="12:12">
      <c r="L472" s="142"/>
    </row>
    <row r="473" spans="12:12">
      <c r="L473" s="142"/>
    </row>
    <row r="474" spans="12:12">
      <c r="L474" s="142"/>
    </row>
    <row r="475" spans="12:12">
      <c r="L475" s="142"/>
    </row>
    <row r="476" spans="12:12">
      <c r="L476" s="142"/>
    </row>
    <row r="477" spans="12:12">
      <c r="L477" s="142"/>
    </row>
    <row r="478" spans="12:12">
      <c r="L478" s="142"/>
    </row>
    <row r="479" spans="12:12">
      <c r="L479" s="142"/>
    </row>
    <row r="480" spans="12:12">
      <c r="L480" s="142"/>
    </row>
    <row r="481" spans="12:12">
      <c r="L481" s="142"/>
    </row>
    <row r="482" spans="12:12">
      <c r="L482" s="142"/>
    </row>
    <row r="483" spans="12:12">
      <c r="L483" s="142"/>
    </row>
    <row r="484" spans="12:12">
      <c r="L484" s="142"/>
    </row>
    <row r="485" spans="12:12">
      <c r="L485" s="142"/>
    </row>
    <row r="486" spans="12:12">
      <c r="L486" s="142"/>
    </row>
    <row r="487" spans="12:12">
      <c r="L487" s="142"/>
    </row>
    <row r="488" spans="12:12">
      <c r="L488" s="142"/>
    </row>
    <row r="489" spans="12:12">
      <c r="L489" s="142"/>
    </row>
    <row r="490" spans="12:12">
      <c r="L490" s="142"/>
    </row>
    <row r="491" spans="12:12">
      <c r="L491" s="142"/>
    </row>
    <row r="492" spans="12:12">
      <c r="L492" s="142"/>
    </row>
    <row r="493" spans="12:12">
      <c r="L493" s="142"/>
    </row>
    <row r="494" spans="12:12">
      <c r="L494" s="142"/>
    </row>
    <row r="495" spans="12:12">
      <c r="L495" s="142"/>
    </row>
    <row r="496" spans="12:12">
      <c r="L496" s="142"/>
    </row>
    <row r="497" spans="12:12">
      <c r="L497" s="142"/>
    </row>
    <row r="498" spans="12:12">
      <c r="L498" s="142"/>
    </row>
    <row r="499" spans="12:12">
      <c r="L499" s="142"/>
    </row>
    <row r="500" spans="12:12">
      <c r="L500" s="142"/>
    </row>
    <row r="501" spans="12:12">
      <c r="L501" s="142"/>
    </row>
    <row r="502" spans="12:12">
      <c r="L502" s="142"/>
    </row>
    <row r="503" spans="12:12">
      <c r="L503" s="142"/>
    </row>
    <row r="504" spans="12:12">
      <c r="L504" s="142"/>
    </row>
    <row r="505" spans="12:12">
      <c r="L505" s="142"/>
    </row>
    <row r="506" spans="12:12">
      <c r="L506" s="142"/>
    </row>
    <row r="507" spans="12:12">
      <c r="L507" s="142"/>
    </row>
    <row r="508" spans="12:12">
      <c r="L508" s="142"/>
    </row>
    <row r="509" spans="12:12">
      <c r="L509" s="142"/>
    </row>
    <row r="510" spans="12:12">
      <c r="L510" s="142"/>
    </row>
    <row r="511" spans="12:12">
      <c r="L511" s="142"/>
    </row>
    <row r="512" spans="12:12">
      <c r="L512" s="142"/>
    </row>
    <row r="513" spans="12:12">
      <c r="L513" s="142"/>
    </row>
    <row r="514" spans="12:12">
      <c r="L514" s="142"/>
    </row>
    <row r="515" spans="12:12">
      <c r="L515" s="142"/>
    </row>
    <row r="516" spans="12:12">
      <c r="L516" s="142"/>
    </row>
    <row r="517" spans="12:12">
      <c r="L517" s="142"/>
    </row>
    <row r="518" spans="12:12">
      <c r="L518" s="142"/>
    </row>
    <row r="519" spans="12:12">
      <c r="L519" s="142"/>
    </row>
    <row r="520" spans="12:12">
      <c r="L520" s="142"/>
    </row>
    <row r="521" spans="12:12">
      <c r="L521" s="142"/>
    </row>
    <row r="522" spans="12:12">
      <c r="L522" s="142"/>
    </row>
    <row r="523" spans="12:12">
      <c r="L523" s="142"/>
    </row>
    <row r="524" spans="12:12">
      <c r="L524" s="142"/>
    </row>
    <row r="525" spans="12:12">
      <c r="L525" s="142"/>
    </row>
    <row r="526" spans="12:12">
      <c r="L526" s="142"/>
    </row>
    <row r="527" spans="12:12">
      <c r="L527" s="142"/>
    </row>
    <row r="528" spans="12:12">
      <c r="L528" s="142"/>
    </row>
    <row r="529" spans="12:12">
      <c r="L529" s="142"/>
    </row>
    <row r="530" spans="12:12">
      <c r="L530" s="142"/>
    </row>
    <row r="531" spans="12:12">
      <c r="L531" s="142"/>
    </row>
    <row r="532" spans="12:12">
      <c r="L532" s="142"/>
    </row>
    <row r="533" spans="12:12">
      <c r="L533" s="142"/>
    </row>
    <row r="534" spans="12:12">
      <c r="L534" s="142"/>
    </row>
    <row r="535" spans="12:12">
      <c r="L535" s="142"/>
    </row>
    <row r="536" spans="12:12">
      <c r="L536" s="142"/>
    </row>
    <row r="537" spans="12:12">
      <c r="L537" s="142"/>
    </row>
    <row r="538" spans="12:12">
      <c r="L538" s="142"/>
    </row>
    <row r="539" spans="12:12">
      <c r="L539" s="142"/>
    </row>
    <row r="540" spans="12:12">
      <c r="L540" s="142"/>
    </row>
    <row r="541" spans="12:12">
      <c r="L541" s="142"/>
    </row>
    <row r="542" spans="12:12">
      <c r="L542" s="142"/>
    </row>
    <row r="543" spans="12:12">
      <c r="L543" s="142"/>
    </row>
    <row r="544" spans="12:12">
      <c r="L544" s="142"/>
    </row>
    <row r="545" spans="12:12">
      <c r="L545" s="142"/>
    </row>
    <row r="546" spans="12:12">
      <c r="L546" s="142"/>
    </row>
    <row r="547" spans="12:12">
      <c r="L547" s="142"/>
    </row>
    <row r="548" spans="12:12">
      <c r="L548" s="142"/>
    </row>
    <row r="549" spans="12:12">
      <c r="L549" s="142"/>
    </row>
    <row r="550" spans="12:12">
      <c r="L550" s="142"/>
    </row>
    <row r="551" spans="12:12">
      <c r="L551" s="142"/>
    </row>
    <row r="552" spans="12:12">
      <c r="L552" s="142"/>
    </row>
    <row r="553" spans="12:12">
      <c r="L553" s="142"/>
    </row>
    <row r="554" spans="12:12">
      <c r="L554" s="142"/>
    </row>
    <row r="555" spans="12:12">
      <c r="L555" s="142"/>
    </row>
    <row r="556" spans="12:12">
      <c r="L556" s="142"/>
    </row>
    <row r="557" spans="12:12">
      <c r="L557" s="142"/>
    </row>
    <row r="558" spans="12:12">
      <c r="L558" s="142"/>
    </row>
    <row r="559" spans="12:12">
      <c r="L559" s="142"/>
    </row>
    <row r="560" spans="12:12">
      <c r="L560" s="142"/>
    </row>
    <row r="561" spans="12:12">
      <c r="L561" s="142"/>
    </row>
    <row r="562" spans="12:12">
      <c r="L562" s="142"/>
    </row>
    <row r="563" spans="12:12">
      <c r="L563" s="142"/>
    </row>
    <row r="564" spans="12:12">
      <c r="L564" s="142"/>
    </row>
    <row r="565" spans="12:12">
      <c r="L565" s="142"/>
    </row>
    <row r="566" spans="12:12">
      <c r="L566" s="142"/>
    </row>
    <row r="567" spans="12:12">
      <c r="L567" s="142"/>
    </row>
    <row r="568" spans="12:12">
      <c r="L568" s="142"/>
    </row>
    <row r="569" spans="12:12">
      <c r="L569" s="142"/>
    </row>
    <row r="570" spans="12:12">
      <c r="L570" s="142"/>
    </row>
    <row r="571" spans="12:12">
      <c r="L571" s="142"/>
    </row>
    <row r="572" spans="12:12">
      <c r="L572" s="142"/>
    </row>
    <row r="573" spans="12:12">
      <c r="L573" s="142"/>
    </row>
    <row r="574" spans="12:12">
      <c r="L574" s="142"/>
    </row>
    <row r="575" spans="12:12">
      <c r="L575" s="142"/>
    </row>
    <row r="576" spans="12:12">
      <c r="L576" s="142"/>
    </row>
    <row r="577" spans="12:12">
      <c r="L577" s="142"/>
    </row>
    <row r="578" spans="12:12">
      <c r="L578" s="142"/>
    </row>
  </sheetData>
  <mergeCells count="3">
    <mergeCell ref="R1:U1"/>
    <mergeCell ref="Q2:U2"/>
    <mergeCell ref="A1: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sqref="A1:I1"/>
    </sheetView>
  </sheetViews>
  <sheetFormatPr defaultColWidth="9.140625" defaultRowHeight="16.5" customHeight="1"/>
  <cols>
    <col min="1" max="1" width="7.7109375" style="1" customWidth="1"/>
    <col min="2" max="2" width="31.42578125" style="87" customWidth="1"/>
    <col min="3" max="3" width="11.85546875" style="1" customWidth="1"/>
    <col min="4" max="5" width="13.140625" style="1" customWidth="1"/>
    <col min="6" max="6" width="23.42578125" style="1" customWidth="1"/>
    <col min="7" max="8" width="9.140625" style="1"/>
    <col min="9" max="9" width="13.42578125" style="1" customWidth="1"/>
    <col min="10" max="16384" width="9.140625" style="1"/>
  </cols>
  <sheetData>
    <row r="1" spans="1:9" ht="16.5" customHeight="1">
      <c r="A1" s="205" t="s">
        <v>483</v>
      </c>
      <c r="B1" s="205"/>
      <c r="C1" s="205"/>
      <c r="D1" s="205"/>
      <c r="E1" s="205"/>
      <c r="F1" s="205"/>
      <c r="G1" s="205"/>
      <c r="H1" s="205"/>
      <c r="I1" s="205"/>
    </row>
    <row r="2" spans="1:9" ht="23.25" customHeight="1">
      <c r="A2" s="207" t="s">
        <v>288</v>
      </c>
      <c r="B2" s="207"/>
      <c r="C2" s="207"/>
      <c r="D2" s="207"/>
      <c r="E2" s="207"/>
      <c r="F2" s="207"/>
      <c r="G2" s="207"/>
      <c r="H2" s="207"/>
      <c r="I2" s="207"/>
    </row>
    <row r="3" spans="1:9" ht="48" customHeight="1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 ht="16.5" customHeight="1">
      <c r="A4" s="6">
        <v>1</v>
      </c>
      <c r="B4" s="7" t="s">
        <v>8</v>
      </c>
      <c r="C4" s="9" t="s">
        <v>9</v>
      </c>
      <c r="D4" s="8">
        <v>0.3</v>
      </c>
      <c r="E4" s="17">
        <v>586</v>
      </c>
      <c r="F4" s="9">
        <f>ROUND(D4*E4,0)</f>
        <v>176</v>
      </c>
      <c r="G4" s="6" t="s">
        <v>233</v>
      </c>
      <c r="H4" s="6" t="s">
        <v>235</v>
      </c>
      <c r="I4" s="6">
        <v>7</v>
      </c>
    </row>
    <row r="5" spans="1:9" ht="16.5" customHeight="1">
      <c r="A5" s="6">
        <v>2</v>
      </c>
      <c r="B5" s="7" t="s">
        <v>38</v>
      </c>
      <c r="C5" s="9" t="s">
        <v>39</v>
      </c>
      <c r="D5" s="9">
        <v>5</v>
      </c>
      <c r="E5" s="17">
        <v>580</v>
      </c>
      <c r="F5" s="9">
        <f t="shared" ref="F5:F11" si="0">ROUND(D5*E5,0)</f>
        <v>2900</v>
      </c>
      <c r="G5" s="6" t="s">
        <v>244</v>
      </c>
      <c r="H5" s="6" t="s">
        <v>236</v>
      </c>
      <c r="I5" s="6">
        <v>4</v>
      </c>
    </row>
    <row r="6" spans="1:9" ht="16.5" customHeight="1">
      <c r="A6" s="6">
        <v>3</v>
      </c>
      <c r="B6" s="7" t="s">
        <v>33</v>
      </c>
      <c r="C6" s="9" t="s">
        <v>34</v>
      </c>
      <c r="D6" s="9">
        <v>0.7</v>
      </c>
      <c r="E6" s="17">
        <v>570</v>
      </c>
      <c r="F6" s="9">
        <f>ROUND(D6*E6,0)</f>
        <v>399</v>
      </c>
      <c r="G6" s="6" t="s">
        <v>243</v>
      </c>
      <c r="H6" s="6" t="s">
        <v>237</v>
      </c>
      <c r="I6" s="6">
        <v>7</v>
      </c>
    </row>
    <row r="7" spans="1:9" ht="28.5" customHeight="1">
      <c r="A7" s="6">
        <v>4</v>
      </c>
      <c r="B7" s="7" t="s">
        <v>289</v>
      </c>
      <c r="C7" s="8" t="s">
        <v>40</v>
      </c>
      <c r="D7" s="9">
        <v>0.7</v>
      </c>
      <c r="E7" s="17">
        <v>590</v>
      </c>
      <c r="F7" s="9">
        <f t="shared" si="0"/>
        <v>413</v>
      </c>
      <c r="G7" s="6" t="s">
        <v>228</v>
      </c>
      <c r="H7" s="6" t="s">
        <v>232</v>
      </c>
      <c r="I7" s="6">
        <v>6</v>
      </c>
    </row>
    <row r="8" spans="1:9" ht="16.5" customHeight="1">
      <c r="A8" s="6">
        <v>5</v>
      </c>
      <c r="B8" s="7" t="s">
        <v>43</v>
      </c>
      <c r="C8" s="9" t="s">
        <v>44</v>
      </c>
      <c r="D8" s="9">
        <v>1</v>
      </c>
      <c r="E8" s="17">
        <v>546</v>
      </c>
      <c r="F8" s="9">
        <f>ROUND(D8*E8,0)</f>
        <v>546</v>
      </c>
      <c r="G8" s="42" t="s">
        <v>230</v>
      </c>
      <c r="H8" s="32" t="s">
        <v>237</v>
      </c>
      <c r="I8" s="32">
        <v>4</v>
      </c>
    </row>
    <row r="9" spans="1:9" ht="16.5" customHeight="1">
      <c r="A9" s="6">
        <v>6</v>
      </c>
      <c r="B9" s="7" t="s">
        <v>41</v>
      </c>
      <c r="C9" s="9" t="s">
        <v>42</v>
      </c>
      <c r="D9" s="9">
        <v>1</v>
      </c>
      <c r="E9" s="17">
        <v>527</v>
      </c>
      <c r="F9" s="9">
        <f t="shared" si="0"/>
        <v>527</v>
      </c>
      <c r="G9" s="42" t="s">
        <v>230</v>
      </c>
      <c r="H9" s="32" t="s">
        <v>237</v>
      </c>
      <c r="I9" s="32">
        <v>4</v>
      </c>
    </row>
    <row r="10" spans="1:9" ht="16.5" customHeight="1">
      <c r="A10" s="6">
        <v>7</v>
      </c>
      <c r="B10" s="7" t="s">
        <v>45</v>
      </c>
      <c r="C10" s="9" t="s">
        <v>46</v>
      </c>
      <c r="D10" s="9">
        <v>0.1</v>
      </c>
      <c r="E10" s="25">
        <v>500</v>
      </c>
      <c r="F10" s="9">
        <f t="shared" si="0"/>
        <v>50</v>
      </c>
      <c r="G10" s="32" t="s">
        <v>230</v>
      </c>
      <c r="H10" s="32" t="s">
        <v>232</v>
      </c>
      <c r="I10" s="32">
        <v>2</v>
      </c>
    </row>
    <row r="11" spans="1:9" ht="16.5" customHeight="1">
      <c r="A11" s="6">
        <v>8</v>
      </c>
      <c r="B11" s="7" t="s">
        <v>47</v>
      </c>
      <c r="C11" s="9" t="s">
        <v>48</v>
      </c>
      <c r="D11" s="9">
        <v>0.1</v>
      </c>
      <c r="E11" s="25">
        <v>500</v>
      </c>
      <c r="F11" s="9">
        <f t="shared" si="0"/>
        <v>50</v>
      </c>
      <c r="G11" s="6">
        <v>13</v>
      </c>
      <c r="H11" s="6" t="s">
        <v>237</v>
      </c>
      <c r="I11" s="6">
        <v>4</v>
      </c>
    </row>
    <row r="12" spans="1:9" ht="16.5" customHeight="1">
      <c r="A12" s="6"/>
      <c r="B12" s="11" t="s">
        <v>110</v>
      </c>
      <c r="C12" s="9"/>
      <c r="D12" s="12">
        <f>SUM(D4:D11)</f>
        <v>8.8999999999999986</v>
      </c>
      <c r="E12" s="12"/>
      <c r="F12" s="12">
        <f>SUM(F4:F11)</f>
        <v>5061</v>
      </c>
      <c r="G12" s="6"/>
      <c r="H12" s="6"/>
      <c r="I12" s="6"/>
    </row>
    <row r="13" spans="1:9" ht="27.75" customHeight="1"/>
    <row r="14" spans="1:9" ht="30.75" customHeight="1">
      <c r="D14" s="13"/>
      <c r="F14" s="72"/>
    </row>
    <row r="15" spans="1:9" ht="27" customHeight="1">
      <c r="E15" s="72"/>
      <c r="F15" s="73"/>
    </row>
    <row r="16" spans="1:9" ht="48" customHeight="1">
      <c r="E16" s="73"/>
      <c r="F16" s="73"/>
    </row>
    <row r="17" spans="5:6" ht="47.25" customHeight="1">
      <c r="E17" s="73"/>
      <c r="F17" s="73"/>
    </row>
    <row r="18" spans="5:6" ht="31.5" customHeight="1"/>
  </sheetData>
  <mergeCells count="2">
    <mergeCell ref="A1:I1"/>
    <mergeCell ref="A2:I2"/>
  </mergeCell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"/>
    </sheetView>
  </sheetViews>
  <sheetFormatPr defaultColWidth="9.140625" defaultRowHeight="15" customHeight="1"/>
  <cols>
    <col min="1" max="1" width="7.5703125" style="1" customWidth="1"/>
    <col min="2" max="2" width="31.42578125" style="87" customWidth="1"/>
    <col min="3" max="3" width="12.42578125" style="1" customWidth="1"/>
    <col min="4" max="4" width="13.140625" style="1" customWidth="1"/>
    <col min="5" max="5" width="12.42578125" style="1" customWidth="1"/>
    <col min="6" max="6" width="13.42578125" style="1" customWidth="1"/>
    <col min="7" max="8" width="9.140625" style="1"/>
    <col min="9" max="9" width="13.5703125" style="1" customWidth="1"/>
    <col min="10" max="16384" width="9.140625" style="1"/>
  </cols>
  <sheetData>
    <row r="1" spans="1:9" s="44" customFormat="1" ht="15" customHeight="1">
      <c r="A1" s="205" t="s">
        <v>484</v>
      </c>
      <c r="B1" s="205"/>
      <c r="C1" s="205"/>
      <c r="D1" s="205"/>
      <c r="E1" s="205"/>
      <c r="F1" s="205"/>
      <c r="G1" s="205"/>
      <c r="H1" s="205"/>
      <c r="I1" s="205"/>
    </row>
    <row r="2" spans="1:9" ht="23.25" customHeight="1">
      <c r="A2" s="207" t="s">
        <v>280</v>
      </c>
      <c r="B2" s="207"/>
      <c r="C2" s="207"/>
      <c r="D2" s="207"/>
      <c r="E2" s="207"/>
      <c r="F2" s="207"/>
      <c r="G2" s="207"/>
      <c r="H2" s="207"/>
      <c r="I2" s="207"/>
    </row>
    <row r="3" spans="1:9" ht="15" customHeight="1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 ht="15" customHeight="1">
      <c r="A4" s="6">
        <v>1</v>
      </c>
      <c r="B4" s="7" t="s">
        <v>8</v>
      </c>
      <c r="C4" s="9" t="s">
        <v>9</v>
      </c>
      <c r="D4" s="9">
        <v>0.25</v>
      </c>
      <c r="E4" s="17">
        <v>586</v>
      </c>
      <c r="F4" s="9">
        <f>ROUND(D4*E4,0)</f>
        <v>147</v>
      </c>
      <c r="G4" s="6" t="s">
        <v>233</v>
      </c>
      <c r="H4" s="6" t="s">
        <v>235</v>
      </c>
      <c r="I4" s="6">
        <v>7</v>
      </c>
    </row>
    <row r="5" spans="1:9" ht="15" customHeight="1">
      <c r="A5" s="6">
        <v>2</v>
      </c>
      <c r="B5" s="7" t="s">
        <v>38</v>
      </c>
      <c r="C5" s="9" t="s">
        <v>39</v>
      </c>
      <c r="D5" s="9">
        <v>10.5</v>
      </c>
      <c r="E5" s="17">
        <v>580</v>
      </c>
      <c r="F5" s="9">
        <f>ROUND(D5*E5,0)</f>
        <v>6090</v>
      </c>
      <c r="G5" s="6" t="s">
        <v>244</v>
      </c>
      <c r="H5" s="6" t="s">
        <v>236</v>
      </c>
      <c r="I5" s="6">
        <v>4</v>
      </c>
    </row>
    <row r="6" spans="1:9" ht="15" customHeight="1">
      <c r="A6" s="6">
        <v>3</v>
      </c>
      <c r="B6" s="7" t="s">
        <v>33</v>
      </c>
      <c r="C6" s="9" t="s">
        <v>34</v>
      </c>
      <c r="D6" s="9">
        <v>0.75</v>
      </c>
      <c r="E6" s="17">
        <v>570</v>
      </c>
      <c r="F6" s="9">
        <f>ROUND(D6*E6,0)</f>
        <v>428</v>
      </c>
      <c r="G6" s="6" t="s">
        <v>243</v>
      </c>
      <c r="H6" s="6" t="s">
        <v>237</v>
      </c>
      <c r="I6" s="6">
        <v>7</v>
      </c>
    </row>
    <row r="7" spans="1:9" ht="15" customHeight="1">
      <c r="A7" s="6">
        <v>4</v>
      </c>
      <c r="B7" s="7" t="s">
        <v>289</v>
      </c>
      <c r="C7" s="8" t="s">
        <v>40</v>
      </c>
      <c r="D7" s="9">
        <v>1</v>
      </c>
      <c r="E7" s="17">
        <v>590</v>
      </c>
      <c r="F7" s="9">
        <f t="shared" ref="F7:F11" si="0">ROUND(D7*E7,0)</f>
        <v>590</v>
      </c>
      <c r="G7" s="6" t="s">
        <v>228</v>
      </c>
      <c r="H7" s="6" t="s">
        <v>232</v>
      </c>
      <c r="I7" s="6">
        <v>6</v>
      </c>
    </row>
    <row r="8" spans="1:9" ht="15" customHeight="1">
      <c r="A8" s="6">
        <v>5</v>
      </c>
      <c r="B8" s="7" t="s">
        <v>43</v>
      </c>
      <c r="C8" s="9" t="s">
        <v>44</v>
      </c>
      <c r="D8" s="9">
        <v>1</v>
      </c>
      <c r="E8" s="17">
        <v>546</v>
      </c>
      <c r="F8" s="9">
        <f>ROUND(D8*E8,0)</f>
        <v>546</v>
      </c>
      <c r="G8" s="42" t="s">
        <v>230</v>
      </c>
      <c r="H8" s="32" t="s">
        <v>237</v>
      </c>
      <c r="I8" s="32">
        <v>4</v>
      </c>
    </row>
    <row r="9" spans="1:9" ht="15" customHeight="1">
      <c r="A9" s="6">
        <v>6</v>
      </c>
      <c r="B9" s="7" t="s">
        <v>41</v>
      </c>
      <c r="C9" s="9" t="s">
        <v>42</v>
      </c>
      <c r="D9" s="9">
        <v>2</v>
      </c>
      <c r="E9" s="17">
        <v>527</v>
      </c>
      <c r="F9" s="9">
        <f>ROUND(D9*E9,0)</f>
        <v>1054</v>
      </c>
      <c r="G9" s="42" t="s">
        <v>230</v>
      </c>
      <c r="H9" s="32" t="s">
        <v>237</v>
      </c>
      <c r="I9" s="32">
        <v>4</v>
      </c>
    </row>
    <row r="10" spans="1:9" ht="15" customHeight="1">
      <c r="A10" s="6">
        <v>7</v>
      </c>
      <c r="B10" s="7" t="s">
        <v>49</v>
      </c>
      <c r="C10" s="9" t="s">
        <v>48</v>
      </c>
      <c r="D10" s="9">
        <v>0.25</v>
      </c>
      <c r="E10" s="17">
        <v>500</v>
      </c>
      <c r="F10" s="9">
        <f t="shared" si="0"/>
        <v>125</v>
      </c>
      <c r="G10" s="6">
        <v>13</v>
      </c>
      <c r="H10" s="6" t="s">
        <v>237</v>
      </c>
      <c r="I10" s="6">
        <v>4</v>
      </c>
    </row>
    <row r="11" spans="1:9" ht="15" customHeight="1">
      <c r="A11" s="6">
        <v>8</v>
      </c>
      <c r="B11" s="7" t="s">
        <v>16</v>
      </c>
      <c r="C11" s="9" t="s">
        <v>17</v>
      </c>
      <c r="D11" s="9">
        <v>1.5</v>
      </c>
      <c r="E11" s="25">
        <v>500</v>
      </c>
      <c r="F11" s="9">
        <f t="shared" si="0"/>
        <v>750</v>
      </c>
      <c r="G11" s="42" t="s">
        <v>230</v>
      </c>
      <c r="H11" s="42" t="s">
        <v>236</v>
      </c>
      <c r="I11" s="42">
        <v>1</v>
      </c>
    </row>
    <row r="12" spans="1:9" ht="15" customHeight="1">
      <c r="A12" s="6"/>
      <c r="B12" s="11" t="s">
        <v>110</v>
      </c>
      <c r="C12" s="9"/>
      <c r="D12" s="5">
        <f>SUM(D4:D11)</f>
        <v>17.25</v>
      </c>
      <c r="E12" s="5"/>
      <c r="F12" s="5">
        <f>SUM(F4:F11)</f>
        <v>9730</v>
      </c>
      <c r="G12" s="6"/>
      <c r="H12" s="6"/>
      <c r="I12" s="6"/>
    </row>
    <row r="14" spans="1:9" ht="15" customHeight="1">
      <c r="C14" s="58"/>
      <c r="D14" s="78"/>
      <c r="E14" s="58"/>
      <c r="F14" s="10"/>
      <c r="G14" s="58"/>
    </row>
    <row r="15" spans="1:9" ht="15" customHeight="1">
      <c r="C15" s="58"/>
      <c r="D15" s="10"/>
      <c r="E15" s="78"/>
      <c r="F15" s="10"/>
      <c r="G15" s="58"/>
    </row>
    <row r="16" spans="1:9" ht="15" customHeight="1">
      <c r="C16" s="58"/>
      <c r="D16" s="10"/>
      <c r="E16" s="78"/>
      <c r="F16" s="10"/>
      <c r="G16" s="58"/>
    </row>
    <row r="17" spans="3:7" ht="15" customHeight="1">
      <c r="C17" s="58"/>
      <c r="D17" s="10"/>
      <c r="E17" s="78"/>
      <c r="F17" s="10"/>
      <c r="G17" s="58"/>
    </row>
    <row r="18" spans="3:7" ht="15" customHeight="1">
      <c r="C18" s="58"/>
      <c r="D18" s="10"/>
      <c r="E18" s="78"/>
      <c r="F18" s="10"/>
      <c r="G18" s="58"/>
    </row>
    <row r="19" spans="3:7" ht="15" customHeight="1">
      <c r="C19" s="58"/>
      <c r="D19" s="10"/>
      <c r="E19" s="78"/>
      <c r="F19" s="79"/>
      <c r="G19" s="58"/>
    </row>
    <row r="20" spans="3:7" ht="15" customHeight="1">
      <c r="C20" s="58"/>
      <c r="D20" s="10"/>
      <c r="E20" s="78"/>
      <c r="F20" s="10"/>
      <c r="G20" s="58"/>
    </row>
    <row r="21" spans="3:7" ht="15" customHeight="1">
      <c r="C21" s="58"/>
      <c r="D21" s="58"/>
      <c r="E21" s="58"/>
      <c r="F21" s="58"/>
      <c r="G21" s="58"/>
    </row>
  </sheetData>
  <mergeCells count="2">
    <mergeCell ref="A1:I1"/>
    <mergeCell ref="A2:I2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I1"/>
    </sheetView>
  </sheetViews>
  <sheetFormatPr defaultColWidth="9.140625" defaultRowHeight="15.75"/>
  <cols>
    <col min="1" max="1" width="8.42578125" style="1" customWidth="1"/>
    <col min="2" max="2" width="31.140625" style="87" customWidth="1"/>
    <col min="3" max="4" width="11.42578125" style="1" customWidth="1"/>
    <col min="5" max="5" width="13.140625" style="1" customWidth="1"/>
    <col min="6" max="6" width="13" style="1" customWidth="1"/>
    <col min="7" max="7" width="9.140625" style="1" customWidth="1"/>
    <col min="8" max="8" width="9.140625" style="1"/>
    <col min="9" max="9" width="12.7109375" style="1" customWidth="1"/>
    <col min="10" max="16384" width="9.140625" style="1"/>
  </cols>
  <sheetData>
    <row r="1" spans="1:9" ht="15.75" customHeight="1">
      <c r="A1" s="205" t="s">
        <v>485</v>
      </c>
      <c r="B1" s="205"/>
      <c r="C1" s="205"/>
      <c r="D1" s="205"/>
      <c r="E1" s="205"/>
      <c r="F1" s="205"/>
      <c r="G1" s="205"/>
      <c r="H1" s="205"/>
      <c r="I1" s="205"/>
    </row>
    <row r="2" spans="1:9" ht="31.5" customHeight="1">
      <c r="A2" s="209" t="s">
        <v>281</v>
      </c>
      <c r="B2" s="209"/>
      <c r="C2" s="209"/>
      <c r="D2" s="209"/>
      <c r="E2" s="209"/>
      <c r="F2" s="209"/>
      <c r="G2" s="209"/>
      <c r="H2" s="209"/>
      <c r="I2" s="209"/>
    </row>
    <row r="3" spans="1:9" ht="116.25" customHeight="1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>
      <c r="A4" s="6">
        <v>1</v>
      </c>
      <c r="B4" s="7" t="s">
        <v>33</v>
      </c>
      <c r="C4" s="9" t="s">
        <v>34</v>
      </c>
      <c r="D4" s="9">
        <v>1</v>
      </c>
      <c r="E4" s="9">
        <v>619</v>
      </c>
      <c r="F4" s="9">
        <f>ROUND(D4*E4,0)</f>
        <v>619</v>
      </c>
      <c r="G4" s="6" t="s">
        <v>243</v>
      </c>
      <c r="H4" s="6" t="s">
        <v>237</v>
      </c>
      <c r="I4" s="6">
        <v>7</v>
      </c>
    </row>
    <row r="5" spans="1:9">
      <c r="A5" s="6">
        <v>2</v>
      </c>
      <c r="B5" s="7" t="s">
        <v>38</v>
      </c>
      <c r="C5" s="9" t="s">
        <v>39</v>
      </c>
      <c r="D5" s="9">
        <v>14</v>
      </c>
      <c r="E5" s="17">
        <v>580</v>
      </c>
      <c r="F5" s="9">
        <f t="shared" ref="F5:F13" si="0">ROUND(D5*E5,0)</f>
        <v>8120</v>
      </c>
      <c r="G5" s="6" t="s">
        <v>244</v>
      </c>
      <c r="H5" s="6" t="s">
        <v>236</v>
      </c>
      <c r="I5" s="6">
        <v>4</v>
      </c>
    </row>
    <row r="6" spans="1:9">
      <c r="A6" s="6">
        <v>3</v>
      </c>
      <c r="B6" s="7" t="s">
        <v>50</v>
      </c>
      <c r="C6" s="9" t="s">
        <v>51</v>
      </c>
      <c r="D6" s="9">
        <v>2.5</v>
      </c>
      <c r="E6" s="25">
        <v>500</v>
      </c>
      <c r="F6" s="9">
        <f t="shared" si="0"/>
        <v>1250</v>
      </c>
      <c r="G6" s="6" t="s">
        <v>244</v>
      </c>
      <c r="H6" s="6" t="s">
        <v>236</v>
      </c>
      <c r="I6" s="6">
        <v>4</v>
      </c>
    </row>
    <row r="7" spans="1:9">
      <c r="A7" s="6">
        <v>4</v>
      </c>
      <c r="B7" s="7" t="s">
        <v>52</v>
      </c>
      <c r="C7" s="9" t="s">
        <v>53</v>
      </c>
      <c r="D7" s="9">
        <v>1</v>
      </c>
      <c r="E7" s="17">
        <v>526</v>
      </c>
      <c r="F7" s="9">
        <f t="shared" si="0"/>
        <v>526</v>
      </c>
      <c r="G7" s="6" t="s">
        <v>228</v>
      </c>
      <c r="H7" s="6" t="s">
        <v>232</v>
      </c>
      <c r="I7" s="6">
        <v>6</v>
      </c>
    </row>
    <row r="8" spans="1:9" ht="31.5">
      <c r="A8" s="6">
        <v>5</v>
      </c>
      <c r="B8" s="7" t="s">
        <v>54</v>
      </c>
      <c r="C8" s="8" t="s">
        <v>55</v>
      </c>
      <c r="D8" s="9">
        <v>0.5</v>
      </c>
      <c r="E8" s="17">
        <v>539</v>
      </c>
      <c r="F8" s="9">
        <f t="shared" si="0"/>
        <v>270</v>
      </c>
      <c r="G8" s="6">
        <v>13</v>
      </c>
      <c r="H8" s="6" t="s">
        <v>237</v>
      </c>
      <c r="I8" s="6">
        <v>4</v>
      </c>
    </row>
    <row r="9" spans="1:9">
      <c r="A9" s="6">
        <v>6</v>
      </c>
      <c r="B9" s="7" t="s">
        <v>8</v>
      </c>
      <c r="C9" s="9" t="s">
        <v>9</v>
      </c>
      <c r="D9" s="9">
        <v>0.5</v>
      </c>
      <c r="E9" s="17">
        <v>587</v>
      </c>
      <c r="F9" s="9">
        <f t="shared" si="0"/>
        <v>294</v>
      </c>
      <c r="G9" s="6" t="s">
        <v>233</v>
      </c>
      <c r="H9" s="6" t="s">
        <v>235</v>
      </c>
      <c r="I9" s="6">
        <v>7</v>
      </c>
    </row>
    <row r="10" spans="1:9">
      <c r="A10" s="6">
        <v>7</v>
      </c>
      <c r="B10" s="7" t="s">
        <v>16</v>
      </c>
      <c r="C10" s="9" t="s">
        <v>17</v>
      </c>
      <c r="D10" s="9">
        <v>1.5</v>
      </c>
      <c r="E10" s="25">
        <v>500</v>
      </c>
      <c r="F10" s="9">
        <f t="shared" si="0"/>
        <v>750</v>
      </c>
      <c r="G10" s="42" t="s">
        <v>230</v>
      </c>
      <c r="H10" s="42" t="s">
        <v>236</v>
      </c>
      <c r="I10" s="42">
        <v>1</v>
      </c>
    </row>
    <row r="11" spans="1:9">
      <c r="A11" s="6">
        <v>8</v>
      </c>
      <c r="B11" s="7" t="s">
        <v>56</v>
      </c>
      <c r="C11" s="9" t="s">
        <v>57</v>
      </c>
      <c r="D11" s="9">
        <v>1.5</v>
      </c>
      <c r="E11" s="17">
        <v>543</v>
      </c>
      <c r="F11" s="9">
        <f t="shared" si="0"/>
        <v>815</v>
      </c>
      <c r="G11" s="6" t="s">
        <v>228</v>
      </c>
      <c r="H11" s="6" t="s">
        <v>232</v>
      </c>
      <c r="I11" s="6">
        <v>6</v>
      </c>
    </row>
    <row r="12" spans="1:9">
      <c r="A12" s="6">
        <v>9</v>
      </c>
      <c r="B12" s="7" t="s">
        <v>58</v>
      </c>
      <c r="C12" s="8" t="s">
        <v>59</v>
      </c>
      <c r="D12" s="9">
        <v>1</v>
      </c>
      <c r="E12" s="17">
        <v>534</v>
      </c>
      <c r="F12" s="9">
        <f t="shared" si="0"/>
        <v>534</v>
      </c>
      <c r="G12" s="42" t="s">
        <v>230</v>
      </c>
      <c r="H12" s="42" t="s">
        <v>236</v>
      </c>
      <c r="I12" s="42">
        <v>1</v>
      </c>
    </row>
    <row r="13" spans="1:9" ht="31.5">
      <c r="A13" s="6">
        <v>10</v>
      </c>
      <c r="B13" s="7" t="s">
        <v>60</v>
      </c>
      <c r="C13" s="8" t="s">
        <v>61</v>
      </c>
      <c r="D13" s="9">
        <v>1</v>
      </c>
      <c r="E13" s="9">
        <v>743</v>
      </c>
      <c r="F13" s="9">
        <f t="shared" si="0"/>
        <v>743</v>
      </c>
      <c r="G13" s="6" t="s">
        <v>228</v>
      </c>
      <c r="H13" s="6" t="s">
        <v>232</v>
      </c>
      <c r="I13" s="6">
        <v>6</v>
      </c>
    </row>
    <row r="14" spans="1:9">
      <c r="A14" s="6"/>
      <c r="B14" s="11" t="s">
        <v>66</v>
      </c>
      <c r="C14" s="14"/>
      <c r="D14" s="14">
        <f>SUM(D4:D13)</f>
        <v>24.5</v>
      </c>
      <c r="E14" s="14"/>
      <c r="F14" s="14">
        <f>SUM(F4:F13)</f>
        <v>13921</v>
      </c>
      <c r="G14" s="6"/>
      <c r="H14" s="6"/>
      <c r="I14" s="6"/>
    </row>
    <row r="15" spans="1:9">
      <c r="A15" s="208" t="s">
        <v>275</v>
      </c>
      <c r="B15" s="208"/>
      <c r="C15" s="208"/>
      <c r="D15" s="208"/>
      <c r="E15" s="208"/>
      <c r="F15" s="208"/>
      <c r="G15" s="208"/>
      <c r="H15" s="208"/>
      <c r="I15" s="208"/>
    </row>
    <row r="16" spans="1:9">
      <c r="A16" s="6">
        <v>1</v>
      </c>
      <c r="B16" s="7" t="s">
        <v>52</v>
      </c>
      <c r="C16" s="8" t="s">
        <v>53</v>
      </c>
      <c r="D16" s="9">
        <v>1</v>
      </c>
      <c r="E16" s="9">
        <v>700</v>
      </c>
      <c r="F16" s="9">
        <f t="shared" ref="F16:F21" si="1">ROUND(D16*E16,0)</f>
        <v>700</v>
      </c>
      <c r="G16" s="6" t="s">
        <v>228</v>
      </c>
      <c r="H16" s="6" t="s">
        <v>232</v>
      </c>
      <c r="I16" s="6">
        <v>6</v>
      </c>
    </row>
    <row r="17" spans="1:9">
      <c r="A17" s="6">
        <v>2</v>
      </c>
      <c r="B17" s="7" t="s">
        <v>43</v>
      </c>
      <c r="C17" s="8" t="s">
        <v>44</v>
      </c>
      <c r="D17" s="9">
        <v>2</v>
      </c>
      <c r="E17" s="9">
        <v>646</v>
      </c>
      <c r="F17" s="9">
        <f t="shared" si="1"/>
        <v>1292</v>
      </c>
      <c r="G17" s="6">
        <v>13</v>
      </c>
      <c r="H17" s="6" t="s">
        <v>237</v>
      </c>
      <c r="I17" s="6">
        <v>4</v>
      </c>
    </row>
    <row r="18" spans="1:9">
      <c r="A18" s="6">
        <v>3</v>
      </c>
      <c r="B18" s="7" t="s">
        <v>41</v>
      </c>
      <c r="C18" s="8" t="s">
        <v>42</v>
      </c>
      <c r="D18" s="9">
        <v>4</v>
      </c>
      <c r="E18" s="17">
        <v>590</v>
      </c>
      <c r="F18" s="9">
        <f t="shared" si="1"/>
        <v>2360</v>
      </c>
      <c r="G18" s="6">
        <v>13</v>
      </c>
      <c r="H18" s="6" t="s">
        <v>237</v>
      </c>
      <c r="I18" s="6">
        <v>4</v>
      </c>
    </row>
    <row r="19" spans="1:9">
      <c r="A19" s="6">
        <v>4</v>
      </c>
      <c r="B19" s="7" t="s">
        <v>62</v>
      </c>
      <c r="C19" s="8" t="s">
        <v>63</v>
      </c>
      <c r="D19" s="9">
        <v>5</v>
      </c>
      <c r="E19" s="25">
        <v>500</v>
      </c>
      <c r="F19" s="9">
        <f t="shared" si="1"/>
        <v>2500</v>
      </c>
      <c r="G19" s="42" t="s">
        <v>230</v>
      </c>
      <c r="H19" s="42" t="s">
        <v>236</v>
      </c>
      <c r="I19" s="42">
        <v>1</v>
      </c>
    </row>
    <row r="20" spans="1:9">
      <c r="A20" s="6">
        <v>5</v>
      </c>
      <c r="B20" s="7" t="s">
        <v>64</v>
      </c>
      <c r="C20" s="8" t="s">
        <v>65</v>
      </c>
      <c r="D20" s="9">
        <v>1</v>
      </c>
      <c r="E20" s="17">
        <v>510</v>
      </c>
      <c r="F20" s="9">
        <f t="shared" si="1"/>
        <v>510</v>
      </c>
      <c r="G20" s="42" t="s">
        <v>230</v>
      </c>
      <c r="H20" s="42" t="s">
        <v>236</v>
      </c>
      <c r="I20" s="42">
        <v>1</v>
      </c>
    </row>
    <row r="21" spans="1:9">
      <c r="A21" s="6">
        <v>6</v>
      </c>
      <c r="B21" s="7" t="s">
        <v>16</v>
      </c>
      <c r="C21" s="8" t="s">
        <v>17</v>
      </c>
      <c r="D21" s="9">
        <v>0.5</v>
      </c>
      <c r="E21" s="25">
        <v>500</v>
      </c>
      <c r="F21" s="9">
        <f t="shared" si="1"/>
        <v>250</v>
      </c>
      <c r="G21" s="42" t="s">
        <v>230</v>
      </c>
      <c r="H21" s="42" t="s">
        <v>236</v>
      </c>
      <c r="I21" s="42">
        <v>1</v>
      </c>
    </row>
    <row r="22" spans="1:9">
      <c r="A22" s="6"/>
      <c r="B22" s="11" t="s">
        <v>66</v>
      </c>
      <c r="C22" s="5"/>
      <c r="D22" s="14">
        <f>SUM(D16:D21)</f>
        <v>13.5</v>
      </c>
      <c r="E22" s="14"/>
      <c r="F22" s="14">
        <f>SUM(F16:F21)</f>
        <v>7612</v>
      </c>
      <c r="G22" s="6"/>
      <c r="H22" s="6"/>
      <c r="I22" s="6"/>
    </row>
    <row r="23" spans="1:9" ht="37.5" customHeight="1"/>
    <row r="24" spans="1:9" ht="37.5" customHeight="1"/>
    <row r="25" spans="1:9" ht="65.25" customHeight="1">
      <c r="B25" s="88"/>
      <c r="C25" s="58"/>
      <c r="D25" s="58"/>
      <c r="E25" s="58"/>
      <c r="F25" s="58"/>
    </row>
    <row r="26" spans="1:9" ht="71.25" customHeight="1">
      <c r="B26" s="88"/>
      <c r="C26" s="10"/>
      <c r="D26" s="78"/>
      <c r="E26" s="10"/>
      <c r="F26" s="58"/>
    </row>
    <row r="27" spans="1:9" ht="57.75" customHeight="1">
      <c r="B27" s="88"/>
      <c r="C27" s="10"/>
      <c r="D27" s="78"/>
      <c r="E27" s="10"/>
      <c r="F27" s="58"/>
    </row>
    <row r="28" spans="1:9" ht="47.25" customHeight="1">
      <c r="B28" s="88"/>
      <c r="C28" s="10"/>
      <c r="D28" s="78"/>
      <c r="E28" s="10"/>
      <c r="F28" s="58"/>
    </row>
    <row r="29" spans="1:9" ht="61.5" customHeight="1">
      <c r="B29" s="88"/>
      <c r="C29" s="10"/>
      <c r="D29" s="78"/>
      <c r="E29" s="10"/>
      <c r="F29" s="58"/>
    </row>
    <row r="30" spans="1:9">
      <c r="B30" s="88"/>
      <c r="C30" s="10"/>
      <c r="D30" s="78"/>
      <c r="E30" s="10"/>
      <c r="F30" s="58"/>
    </row>
    <row r="31" spans="1:9">
      <c r="B31" s="88"/>
      <c r="C31" s="10"/>
      <c r="D31" s="78"/>
      <c r="E31" s="79"/>
      <c r="F31" s="58"/>
    </row>
    <row r="32" spans="1:9">
      <c r="B32" s="88"/>
      <c r="C32" s="58"/>
      <c r="D32" s="58"/>
      <c r="E32" s="58"/>
      <c r="F32" s="58"/>
    </row>
  </sheetData>
  <mergeCells count="3">
    <mergeCell ref="A15:I15"/>
    <mergeCell ref="A2:I2"/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sqref="A1:I1"/>
    </sheetView>
  </sheetViews>
  <sheetFormatPr defaultColWidth="9.140625" defaultRowHeight="15.75"/>
  <cols>
    <col min="1" max="1" width="8" style="1" customWidth="1"/>
    <col min="2" max="2" width="38.7109375" style="87" customWidth="1"/>
    <col min="3" max="3" width="11.42578125" style="1" customWidth="1"/>
    <col min="4" max="4" width="12.7109375" style="1" customWidth="1"/>
    <col min="5" max="5" width="12.7109375" style="13" customWidth="1"/>
    <col min="6" max="6" width="12.85546875" style="1" customWidth="1"/>
    <col min="7" max="8" width="9.140625" style="1"/>
    <col min="9" max="9" width="12.85546875" style="1" customWidth="1"/>
    <col min="10" max="16384" width="9.140625" style="1"/>
  </cols>
  <sheetData>
    <row r="1" spans="1:9" ht="15.75" customHeight="1">
      <c r="A1" s="205" t="s">
        <v>486</v>
      </c>
      <c r="B1" s="205"/>
      <c r="C1" s="205"/>
      <c r="D1" s="205"/>
      <c r="E1" s="205"/>
      <c r="F1" s="205"/>
      <c r="G1" s="205"/>
      <c r="H1" s="205"/>
      <c r="I1" s="205"/>
    </row>
    <row r="2" spans="1:9" ht="27.75" customHeight="1">
      <c r="A2" s="209" t="s">
        <v>286</v>
      </c>
      <c r="B2" s="209"/>
      <c r="C2" s="209"/>
      <c r="D2" s="209"/>
      <c r="E2" s="209"/>
      <c r="F2" s="209"/>
      <c r="G2" s="209"/>
      <c r="H2" s="209"/>
      <c r="I2" s="209"/>
    </row>
    <row r="3" spans="1:9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>
      <c r="A4" s="6">
        <v>1</v>
      </c>
      <c r="B4" s="7" t="s">
        <v>27</v>
      </c>
      <c r="C4" s="9" t="s">
        <v>7</v>
      </c>
      <c r="D4" s="9">
        <v>1</v>
      </c>
      <c r="E4" s="9">
        <v>1000</v>
      </c>
      <c r="F4" s="9">
        <f>ROUND(D4*E4,0)</f>
        <v>1000</v>
      </c>
      <c r="G4" s="6" t="s">
        <v>228</v>
      </c>
      <c r="H4" s="6" t="s">
        <v>239</v>
      </c>
      <c r="I4" s="6">
        <v>8</v>
      </c>
    </row>
    <row r="5" spans="1:9">
      <c r="A5" s="6">
        <v>2</v>
      </c>
      <c r="B5" s="7" t="s">
        <v>28</v>
      </c>
      <c r="C5" s="9" t="s">
        <v>9</v>
      </c>
      <c r="D5" s="9">
        <v>1</v>
      </c>
      <c r="E5" s="9">
        <v>743</v>
      </c>
      <c r="F5" s="9">
        <f t="shared" ref="F5:F19" si="0">ROUND(D5*E5,0)</f>
        <v>743</v>
      </c>
      <c r="G5" s="6" t="s">
        <v>233</v>
      </c>
      <c r="H5" s="6" t="s">
        <v>235</v>
      </c>
      <c r="I5" s="6">
        <v>7</v>
      </c>
    </row>
    <row r="6" spans="1:9" ht="31.5">
      <c r="A6" s="6">
        <v>3</v>
      </c>
      <c r="B6" s="7" t="s">
        <v>29</v>
      </c>
      <c r="C6" s="8" t="s">
        <v>9</v>
      </c>
      <c r="D6" s="8">
        <v>1</v>
      </c>
      <c r="E6" s="8">
        <v>643</v>
      </c>
      <c r="F6" s="9">
        <f t="shared" si="0"/>
        <v>643</v>
      </c>
      <c r="G6" s="6" t="s">
        <v>233</v>
      </c>
      <c r="H6" s="6" t="s">
        <v>236</v>
      </c>
      <c r="I6" s="6">
        <v>4</v>
      </c>
    </row>
    <row r="7" spans="1:9">
      <c r="A7" s="6">
        <v>4</v>
      </c>
      <c r="B7" s="24" t="s">
        <v>10</v>
      </c>
      <c r="C7" s="17" t="s">
        <v>11</v>
      </c>
      <c r="D7" s="17">
        <v>1.7</v>
      </c>
      <c r="E7" s="8">
        <v>500</v>
      </c>
      <c r="F7" s="17">
        <f t="shared" si="0"/>
        <v>850</v>
      </c>
      <c r="G7" s="6" t="s">
        <v>240</v>
      </c>
      <c r="H7" s="6" t="s">
        <v>236</v>
      </c>
      <c r="I7" s="6">
        <v>6</v>
      </c>
    </row>
    <row r="8" spans="1:9">
      <c r="A8" s="6">
        <v>5</v>
      </c>
      <c r="B8" s="24" t="s">
        <v>12</v>
      </c>
      <c r="C8" s="17" t="s">
        <v>13</v>
      </c>
      <c r="D8" s="17">
        <v>1.1499999999999999</v>
      </c>
      <c r="E8" s="8">
        <v>500</v>
      </c>
      <c r="F8" s="17">
        <f t="shared" si="0"/>
        <v>575</v>
      </c>
      <c r="G8" s="6" t="s">
        <v>240</v>
      </c>
      <c r="H8" s="6" t="s">
        <v>236</v>
      </c>
      <c r="I8" s="6">
        <v>6</v>
      </c>
    </row>
    <row r="9" spans="1:9">
      <c r="A9" s="6">
        <v>6</v>
      </c>
      <c r="B9" s="24" t="s">
        <v>14</v>
      </c>
      <c r="C9" s="17" t="s">
        <v>15</v>
      </c>
      <c r="D9" s="17">
        <v>2.2999999999999998</v>
      </c>
      <c r="E9" s="8">
        <v>500</v>
      </c>
      <c r="F9" s="17">
        <f t="shared" si="0"/>
        <v>1150</v>
      </c>
      <c r="G9" s="6" t="s">
        <v>241</v>
      </c>
      <c r="H9" s="6" t="s">
        <v>236</v>
      </c>
      <c r="I9" s="6">
        <v>6</v>
      </c>
    </row>
    <row r="10" spans="1:9" ht="31.5">
      <c r="A10" s="6">
        <v>7</v>
      </c>
      <c r="B10" s="24" t="s">
        <v>30</v>
      </c>
      <c r="C10" s="25" t="s">
        <v>31</v>
      </c>
      <c r="D10" s="17">
        <v>0.7</v>
      </c>
      <c r="E10" s="9">
        <v>743</v>
      </c>
      <c r="F10" s="17">
        <f t="shared" si="0"/>
        <v>520</v>
      </c>
      <c r="G10" s="6" t="s">
        <v>241</v>
      </c>
      <c r="H10" s="6" t="s">
        <v>236</v>
      </c>
      <c r="I10" s="6">
        <v>6</v>
      </c>
    </row>
    <row r="11" spans="1:9">
      <c r="A11" s="6">
        <v>8</v>
      </c>
      <c r="B11" s="24" t="s">
        <v>20</v>
      </c>
      <c r="C11" s="17" t="s">
        <v>32</v>
      </c>
      <c r="D11" s="17">
        <v>0.5</v>
      </c>
      <c r="E11" s="8">
        <v>500</v>
      </c>
      <c r="F11" s="17">
        <f t="shared" si="0"/>
        <v>250</v>
      </c>
      <c r="G11" s="6" t="s">
        <v>233</v>
      </c>
      <c r="H11" s="6" t="s">
        <v>236</v>
      </c>
      <c r="I11" s="6">
        <v>4</v>
      </c>
    </row>
    <row r="12" spans="1:9">
      <c r="A12" s="6">
        <v>9</v>
      </c>
      <c r="B12" s="24" t="s">
        <v>33</v>
      </c>
      <c r="C12" s="17" t="s">
        <v>34</v>
      </c>
      <c r="D12" s="17">
        <v>1</v>
      </c>
      <c r="E12" s="9">
        <v>735</v>
      </c>
      <c r="F12" s="17">
        <f t="shared" si="0"/>
        <v>735</v>
      </c>
      <c r="G12" s="6" t="s">
        <v>243</v>
      </c>
      <c r="H12" s="6" t="s">
        <v>237</v>
      </c>
      <c r="I12" s="6">
        <v>7</v>
      </c>
    </row>
    <row r="13" spans="1:9" ht="31.5">
      <c r="A13" s="6">
        <v>10</v>
      </c>
      <c r="B13" s="24" t="s">
        <v>467</v>
      </c>
      <c r="C13" s="17" t="s">
        <v>34</v>
      </c>
      <c r="D13" s="17">
        <v>0.3</v>
      </c>
      <c r="E13" s="9">
        <v>570</v>
      </c>
      <c r="F13" s="17">
        <f t="shared" si="0"/>
        <v>171</v>
      </c>
      <c r="G13" s="6" t="s">
        <v>243</v>
      </c>
      <c r="H13" s="6" t="s">
        <v>237</v>
      </c>
      <c r="I13" s="6">
        <v>7</v>
      </c>
    </row>
    <row r="14" spans="1:9">
      <c r="A14" s="6">
        <v>11</v>
      </c>
      <c r="B14" s="24" t="s">
        <v>16</v>
      </c>
      <c r="C14" s="17" t="s">
        <v>17</v>
      </c>
      <c r="D14" s="17">
        <v>15</v>
      </c>
      <c r="E14" s="9">
        <v>500</v>
      </c>
      <c r="F14" s="17">
        <f t="shared" si="0"/>
        <v>7500</v>
      </c>
      <c r="G14" s="42" t="s">
        <v>230</v>
      </c>
      <c r="H14" s="42" t="s">
        <v>236</v>
      </c>
      <c r="I14" s="42">
        <v>1</v>
      </c>
    </row>
    <row r="15" spans="1:9">
      <c r="A15" s="6">
        <v>12</v>
      </c>
      <c r="B15" s="24" t="s">
        <v>468</v>
      </c>
      <c r="C15" s="17" t="s">
        <v>17</v>
      </c>
      <c r="D15" s="17">
        <v>4.9000000000000004</v>
      </c>
      <c r="E15" s="9">
        <v>500</v>
      </c>
      <c r="F15" s="17">
        <f t="shared" si="0"/>
        <v>2450</v>
      </c>
      <c r="G15" s="42" t="s">
        <v>230</v>
      </c>
      <c r="H15" s="42" t="s">
        <v>236</v>
      </c>
      <c r="I15" s="42">
        <v>1</v>
      </c>
    </row>
    <row r="16" spans="1:9">
      <c r="A16" s="6">
        <v>13</v>
      </c>
      <c r="B16" s="24" t="s">
        <v>35</v>
      </c>
      <c r="C16" s="17" t="s">
        <v>36</v>
      </c>
      <c r="D16" s="17">
        <v>1</v>
      </c>
      <c r="E16" s="9">
        <v>500</v>
      </c>
      <c r="F16" s="17">
        <f t="shared" si="0"/>
        <v>500</v>
      </c>
      <c r="G16" s="42" t="s">
        <v>230</v>
      </c>
      <c r="H16" s="42" t="s">
        <v>236</v>
      </c>
      <c r="I16" s="42">
        <v>1</v>
      </c>
    </row>
    <row r="17" spans="1:9">
      <c r="A17" s="6">
        <v>14</v>
      </c>
      <c r="B17" s="24" t="s">
        <v>18</v>
      </c>
      <c r="C17" s="17" t="s">
        <v>19</v>
      </c>
      <c r="D17" s="17">
        <v>2</v>
      </c>
      <c r="E17" s="9">
        <v>500</v>
      </c>
      <c r="F17" s="17">
        <f t="shared" si="0"/>
        <v>1000</v>
      </c>
      <c r="G17" s="6" t="s">
        <v>229</v>
      </c>
      <c r="H17" s="6" t="s">
        <v>242</v>
      </c>
      <c r="I17" s="6">
        <v>4</v>
      </c>
    </row>
    <row r="18" spans="1:9">
      <c r="A18" s="6">
        <v>15</v>
      </c>
      <c r="B18" s="24" t="s">
        <v>469</v>
      </c>
      <c r="C18" s="17" t="s">
        <v>19</v>
      </c>
      <c r="D18" s="17">
        <v>1</v>
      </c>
      <c r="E18" s="9">
        <v>500</v>
      </c>
      <c r="F18" s="17">
        <f t="shared" si="0"/>
        <v>500</v>
      </c>
      <c r="G18" s="6" t="s">
        <v>229</v>
      </c>
      <c r="H18" s="6" t="s">
        <v>242</v>
      </c>
      <c r="I18" s="6">
        <v>4</v>
      </c>
    </row>
    <row r="19" spans="1:9" ht="31.5">
      <c r="A19" s="6">
        <v>16</v>
      </c>
      <c r="B19" s="24" t="s">
        <v>470</v>
      </c>
      <c r="C19" s="25" t="s">
        <v>291</v>
      </c>
      <c r="D19" s="17">
        <v>1</v>
      </c>
      <c r="E19" s="9">
        <v>500</v>
      </c>
      <c r="F19" s="17">
        <f t="shared" si="0"/>
        <v>500</v>
      </c>
      <c r="G19" s="6" t="s">
        <v>229</v>
      </c>
      <c r="H19" s="6" t="s">
        <v>242</v>
      </c>
      <c r="I19" s="6">
        <v>4</v>
      </c>
    </row>
    <row r="20" spans="1:9">
      <c r="A20" s="6"/>
      <c r="B20" s="11" t="s">
        <v>110</v>
      </c>
      <c r="C20" s="9"/>
      <c r="D20" s="14">
        <f>SUM(D4:D19)</f>
        <v>35.549999999999997</v>
      </c>
      <c r="E20" s="14"/>
      <c r="F20" s="14">
        <f>SUM(F4:F19)</f>
        <v>19087</v>
      </c>
      <c r="G20" s="6"/>
      <c r="H20" s="6"/>
      <c r="I20" s="6"/>
    </row>
    <row r="22" spans="1:9">
      <c r="D22" s="13"/>
      <c r="F22" s="72"/>
    </row>
    <row r="23" spans="1:9">
      <c r="E23" s="72"/>
      <c r="F23" s="73"/>
    </row>
  </sheetData>
  <mergeCells count="2">
    <mergeCell ref="A2:I2"/>
    <mergeCell ref="A1:I1"/>
  </mergeCells>
  <pageMargins left="0.7" right="0.7" top="0.75" bottom="0.75" header="0.3" footer="0.3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sqref="A1:I1"/>
    </sheetView>
  </sheetViews>
  <sheetFormatPr defaultColWidth="9.140625" defaultRowHeight="15.75"/>
  <cols>
    <col min="1" max="1" width="4.42578125" style="1" customWidth="1"/>
    <col min="2" max="2" width="34.7109375" style="87" customWidth="1"/>
    <col min="3" max="3" width="12.85546875" style="1" customWidth="1"/>
    <col min="4" max="4" width="11.42578125" style="1" customWidth="1"/>
    <col min="5" max="5" width="14.42578125" style="1" customWidth="1"/>
    <col min="6" max="6" width="31.28515625" style="1" customWidth="1"/>
    <col min="7" max="7" width="9.140625" style="1" customWidth="1"/>
    <col min="8" max="8" width="9.140625" style="1"/>
    <col min="9" max="9" width="12.7109375" style="1" customWidth="1"/>
    <col min="10" max="16384" width="9.140625" style="1"/>
  </cols>
  <sheetData>
    <row r="1" spans="1:9" ht="21" customHeight="1">
      <c r="A1" s="205" t="s">
        <v>487</v>
      </c>
      <c r="B1" s="205"/>
      <c r="C1" s="205"/>
      <c r="D1" s="205"/>
      <c r="E1" s="205"/>
      <c r="F1" s="205"/>
      <c r="G1" s="205"/>
      <c r="H1" s="205"/>
      <c r="I1" s="205"/>
    </row>
    <row r="2" spans="1:9" ht="15.75" customHeight="1">
      <c r="A2" s="207" t="s">
        <v>292</v>
      </c>
      <c r="B2" s="207"/>
      <c r="C2" s="207"/>
      <c r="D2" s="207"/>
      <c r="E2" s="207"/>
      <c r="F2" s="207"/>
      <c r="G2" s="207"/>
      <c r="H2" s="207"/>
      <c r="I2" s="207"/>
    </row>
    <row r="3" spans="1:9">
      <c r="B3" s="89"/>
      <c r="C3" s="2"/>
      <c r="D3" s="2"/>
    </row>
    <row r="4" spans="1:9" ht="47.25">
      <c r="A4" s="3" t="s">
        <v>0</v>
      </c>
      <c r="B4" s="4" t="s">
        <v>1</v>
      </c>
      <c r="C4" s="4" t="s">
        <v>2</v>
      </c>
      <c r="D4" s="4" t="s">
        <v>3</v>
      </c>
      <c r="E4" s="5" t="s">
        <v>273</v>
      </c>
      <c r="F4" s="4" t="s">
        <v>269</v>
      </c>
      <c r="G4" s="4" t="s">
        <v>270</v>
      </c>
      <c r="H4" s="4" t="s">
        <v>271</v>
      </c>
      <c r="I4" s="4" t="s">
        <v>272</v>
      </c>
    </row>
    <row r="5" spans="1:9" ht="31.5">
      <c r="A5" s="6">
        <v>1</v>
      </c>
      <c r="B5" s="24" t="s">
        <v>6</v>
      </c>
      <c r="C5" s="17" t="s">
        <v>7</v>
      </c>
      <c r="D5" s="25">
        <v>1</v>
      </c>
      <c r="E5" s="25">
        <v>895</v>
      </c>
      <c r="F5" s="25">
        <f>ROUND(D5*E5,0)</f>
        <v>895</v>
      </c>
      <c r="G5" s="6" t="s">
        <v>228</v>
      </c>
      <c r="H5" s="6" t="s">
        <v>239</v>
      </c>
      <c r="I5" s="6">
        <v>8</v>
      </c>
    </row>
    <row r="6" spans="1:9">
      <c r="A6" s="6">
        <v>2</v>
      </c>
      <c r="B6" s="24" t="s">
        <v>8</v>
      </c>
      <c r="C6" s="25" t="s">
        <v>9</v>
      </c>
      <c r="D6" s="25">
        <v>1</v>
      </c>
      <c r="E6" s="25">
        <v>655</v>
      </c>
      <c r="F6" s="25">
        <f t="shared" ref="F6:F16" si="0">ROUND(D6*E6,0)</f>
        <v>655</v>
      </c>
      <c r="G6" s="6" t="s">
        <v>233</v>
      </c>
      <c r="H6" s="6" t="s">
        <v>235</v>
      </c>
      <c r="I6" s="6">
        <v>7</v>
      </c>
    </row>
    <row r="7" spans="1:9">
      <c r="A7" s="6">
        <v>3</v>
      </c>
      <c r="B7" s="24" t="s">
        <v>10</v>
      </c>
      <c r="C7" s="17" t="s">
        <v>11</v>
      </c>
      <c r="D7" s="25">
        <v>1</v>
      </c>
      <c r="E7" s="25">
        <v>500</v>
      </c>
      <c r="F7" s="25">
        <f t="shared" si="0"/>
        <v>500</v>
      </c>
      <c r="G7" s="6" t="s">
        <v>240</v>
      </c>
      <c r="H7" s="6" t="s">
        <v>236</v>
      </c>
      <c r="I7" s="6">
        <v>6</v>
      </c>
    </row>
    <row r="8" spans="1:9">
      <c r="A8" s="6">
        <v>4</v>
      </c>
      <c r="B8" s="24" t="s">
        <v>12</v>
      </c>
      <c r="C8" s="17" t="s">
        <v>13</v>
      </c>
      <c r="D8" s="25">
        <v>0.3</v>
      </c>
      <c r="E8" s="25">
        <v>500</v>
      </c>
      <c r="F8" s="25">
        <f t="shared" si="0"/>
        <v>150</v>
      </c>
      <c r="G8" s="6" t="s">
        <v>240</v>
      </c>
      <c r="H8" s="6" t="s">
        <v>236</v>
      </c>
      <c r="I8" s="6">
        <v>6</v>
      </c>
    </row>
    <row r="9" spans="1:9">
      <c r="A9" s="6">
        <v>5</v>
      </c>
      <c r="B9" s="24" t="s">
        <v>14</v>
      </c>
      <c r="C9" s="25" t="s">
        <v>15</v>
      </c>
      <c r="D9" s="25">
        <v>0.2</v>
      </c>
      <c r="E9" s="25">
        <v>500</v>
      </c>
      <c r="F9" s="25">
        <f t="shared" si="0"/>
        <v>100</v>
      </c>
      <c r="G9" s="6" t="s">
        <v>241</v>
      </c>
      <c r="H9" s="6" t="s">
        <v>236</v>
      </c>
      <c r="I9" s="6">
        <v>6</v>
      </c>
    </row>
    <row r="10" spans="1:9">
      <c r="A10" s="6">
        <v>6</v>
      </c>
      <c r="B10" s="24" t="s">
        <v>16</v>
      </c>
      <c r="C10" s="17" t="s">
        <v>17</v>
      </c>
      <c r="D10" s="25">
        <v>7</v>
      </c>
      <c r="E10" s="25">
        <v>500</v>
      </c>
      <c r="F10" s="25">
        <f t="shared" si="0"/>
        <v>3500</v>
      </c>
      <c r="G10" s="42" t="s">
        <v>230</v>
      </c>
      <c r="H10" s="42" t="s">
        <v>236</v>
      </c>
      <c r="I10" s="42">
        <v>1</v>
      </c>
    </row>
    <row r="11" spans="1:9">
      <c r="A11" s="6">
        <v>8</v>
      </c>
      <c r="B11" s="24" t="s">
        <v>20</v>
      </c>
      <c r="C11" s="17" t="s">
        <v>21</v>
      </c>
      <c r="D11" s="25">
        <v>0.7</v>
      </c>
      <c r="E11" s="25">
        <v>500</v>
      </c>
      <c r="F11" s="25">
        <f t="shared" si="0"/>
        <v>350</v>
      </c>
      <c r="G11" s="6" t="s">
        <v>233</v>
      </c>
      <c r="H11" s="6" t="s">
        <v>236</v>
      </c>
      <c r="I11" s="6">
        <v>4</v>
      </c>
    </row>
    <row r="12" spans="1:9">
      <c r="A12" s="6">
        <v>9</v>
      </c>
      <c r="B12" s="24" t="s">
        <v>22</v>
      </c>
      <c r="C12" s="17" t="s">
        <v>23</v>
      </c>
      <c r="D12" s="25">
        <v>0.3</v>
      </c>
      <c r="E12" s="25">
        <v>500</v>
      </c>
      <c r="F12" s="25">
        <f t="shared" si="0"/>
        <v>150</v>
      </c>
      <c r="G12" s="6" t="s">
        <v>229</v>
      </c>
      <c r="H12" s="6" t="s">
        <v>242</v>
      </c>
      <c r="I12" s="6">
        <v>4</v>
      </c>
    </row>
    <row r="13" spans="1:9">
      <c r="A13" s="6">
        <v>10</v>
      </c>
      <c r="B13" s="24" t="s">
        <v>24</v>
      </c>
      <c r="C13" s="17" t="s">
        <v>19</v>
      </c>
      <c r="D13" s="25">
        <v>2</v>
      </c>
      <c r="E13" s="25">
        <v>500</v>
      </c>
      <c r="F13" s="25">
        <f t="shared" si="0"/>
        <v>1000</v>
      </c>
      <c r="G13" s="6" t="s">
        <v>229</v>
      </c>
      <c r="H13" s="6" t="s">
        <v>242</v>
      </c>
      <c r="I13" s="6">
        <v>4</v>
      </c>
    </row>
    <row r="14" spans="1:9">
      <c r="A14" s="6">
        <v>11</v>
      </c>
      <c r="B14" s="24" t="s">
        <v>180</v>
      </c>
      <c r="C14" s="17" t="s">
        <v>19</v>
      </c>
      <c r="D14" s="25">
        <v>1</v>
      </c>
      <c r="E14" s="25">
        <v>630</v>
      </c>
      <c r="F14" s="25">
        <f t="shared" si="0"/>
        <v>630</v>
      </c>
      <c r="G14" s="6" t="s">
        <v>229</v>
      </c>
      <c r="H14" s="6" t="s">
        <v>242</v>
      </c>
      <c r="I14" s="6">
        <v>4</v>
      </c>
    </row>
    <row r="15" spans="1:9">
      <c r="A15" s="6">
        <v>12</v>
      </c>
      <c r="B15" s="24" t="s">
        <v>33</v>
      </c>
      <c r="C15" s="17" t="s">
        <v>34</v>
      </c>
      <c r="D15" s="25">
        <v>0.7</v>
      </c>
      <c r="E15" s="25">
        <v>570</v>
      </c>
      <c r="F15" s="25">
        <f t="shared" si="0"/>
        <v>399</v>
      </c>
      <c r="G15" s="6" t="s">
        <v>243</v>
      </c>
      <c r="H15" s="6" t="s">
        <v>237</v>
      </c>
      <c r="I15" s="6">
        <v>7</v>
      </c>
    </row>
    <row r="16" spans="1:9">
      <c r="A16" s="6">
        <v>13</v>
      </c>
      <c r="B16" s="24" t="s">
        <v>25</v>
      </c>
      <c r="C16" s="17" t="s">
        <v>26</v>
      </c>
      <c r="D16" s="25">
        <v>0.25</v>
      </c>
      <c r="E16" s="25">
        <v>560</v>
      </c>
      <c r="F16" s="25">
        <f t="shared" si="0"/>
        <v>140</v>
      </c>
      <c r="G16" s="6" t="s">
        <v>228</v>
      </c>
      <c r="H16" s="6" t="s">
        <v>232</v>
      </c>
      <c r="I16" s="6">
        <v>6</v>
      </c>
    </row>
    <row r="17" spans="1:9">
      <c r="A17" s="6"/>
      <c r="B17" s="196" t="s">
        <v>110</v>
      </c>
      <c r="C17" s="17"/>
      <c r="D17" s="28">
        <f>SUM(D5:D16)</f>
        <v>15.45</v>
      </c>
      <c r="E17" s="28"/>
      <c r="F17" s="28">
        <f>SUM(F5:F16)</f>
        <v>8469</v>
      </c>
      <c r="G17" s="6"/>
      <c r="H17" s="6"/>
      <c r="I17" s="6"/>
    </row>
    <row r="19" spans="1:9">
      <c r="D19" s="13"/>
      <c r="F19" s="72"/>
    </row>
    <row r="20" spans="1:9">
      <c r="E20" s="72"/>
      <c r="F20" s="73"/>
    </row>
    <row r="21" spans="1:9">
      <c r="E21" s="73"/>
      <c r="F21" s="73"/>
    </row>
    <row r="22" spans="1:9">
      <c r="E22" s="73"/>
      <c r="F22" s="73"/>
    </row>
    <row r="23" spans="1:9">
      <c r="E23" s="73"/>
    </row>
  </sheetData>
  <mergeCells count="2">
    <mergeCell ref="A1:I1"/>
    <mergeCell ref="A2:I2"/>
  </mergeCells>
  <pageMargins left="0.7" right="0.7" top="0.75" bottom="0.75" header="0.3" footer="0.3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sqref="A1:I1"/>
    </sheetView>
  </sheetViews>
  <sheetFormatPr defaultColWidth="9.140625" defaultRowHeight="15.75"/>
  <cols>
    <col min="1" max="1" width="7.7109375" style="1" customWidth="1"/>
    <col min="2" max="2" width="30.7109375" style="87" customWidth="1"/>
    <col min="3" max="3" width="11.42578125" style="1" customWidth="1"/>
    <col min="4" max="4" width="13.42578125" style="1" customWidth="1"/>
    <col min="5" max="5" width="13.140625" style="1" customWidth="1"/>
    <col min="6" max="6" width="12.7109375" style="1" customWidth="1"/>
    <col min="7" max="8" width="9.140625" style="1"/>
    <col min="9" max="9" width="12.85546875" style="1" customWidth="1"/>
    <col min="10" max="16384" width="9.140625" style="1"/>
  </cols>
  <sheetData>
    <row r="1" spans="1:9" ht="15.75" customHeight="1">
      <c r="A1" s="205" t="s">
        <v>488</v>
      </c>
      <c r="B1" s="205"/>
      <c r="C1" s="205"/>
      <c r="D1" s="205"/>
      <c r="E1" s="205"/>
      <c r="F1" s="205"/>
      <c r="G1" s="205"/>
      <c r="H1" s="205"/>
      <c r="I1" s="205"/>
    </row>
    <row r="2" spans="1:9" ht="29.25" customHeight="1">
      <c r="A2" s="209" t="s">
        <v>282</v>
      </c>
      <c r="B2" s="209"/>
      <c r="C2" s="209"/>
      <c r="D2" s="209"/>
      <c r="E2" s="209"/>
      <c r="F2" s="209"/>
      <c r="G2" s="209"/>
      <c r="H2" s="209"/>
      <c r="I2" s="209"/>
    </row>
    <row r="3" spans="1:9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>
      <c r="A4" s="6">
        <v>1</v>
      </c>
      <c r="B4" s="7" t="s">
        <v>97</v>
      </c>
      <c r="C4" s="8" t="s">
        <v>98</v>
      </c>
      <c r="D4" s="9">
        <v>2</v>
      </c>
      <c r="E4" s="17">
        <v>650</v>
      </c>
      <c r="F4" s="9">
        <f>ROUND(D4*E4,0)</f>
        <v>1300</v>
      </c>
      <c r="G4" s="6" t="s">
        <v>247</v>
      </c>
      <c r="H4" s="6" t="s">
        <v>249</v>
      </c>
      <c r="I4" s="6">
        <v>7</v>
      </c>
    </row>
    <row r="5" spans="1:9">
      <c r="A5" s="6">
        <v>2</v>
      </c>
      <c r="B5" s="7" t="s">
        <v>99</v>
      </c>
      <c r="C5" s="8" t="s">
        <v>19</v>
      </c>
      <c r="D5" s="9">
        <v>0.25</v>
      </c>
      <c r="E5" s="25">
        <v>500</v>
      </c>
      <c r="F5" s="9">
        <f t="shared" ref="F5:F7" si="0">ROUND(D5*E5,0)</f>
        <v>125</v>
      </c>
      <c r="G5" s="6" t="s">
        <v>229</v>
      </c>
      <c r="H5" s="6" t="s">
        <v>242</v>
      </c>
      <c r="I5" s="6">
        <v>4</v>
      </c>
    </row>
    <row r="6" spans="1:9">
      <c r="A6" s="6">
        <v>3</v>
      </c>
      <c r="B6" s="7" t="s">
        <v>16</v>
      </c>
      <c r="C6" s="8" t="s">
        <v>17</v>
      </c>
      <c r="D6" s="9">
        <v>1.7</v>
      </c>
      <c r="E6" s="25">
        <v>500</v>
      </c>
      <c r="F6" s="9">
        <f t="shared" si="0"/>
        <v>850</v>
      </c>
      <c r="G6" s="6" t="s">
        <v>230</v>
      </c>
      <c r="H6" s="6" t="s">
        <v>236</v>
      </c>
      <c r="I6" s="6">
        <v>1</v>
      </c>
    </row>
    <row r="7" spans="1:9">
      <c r="A7" s="6">
        <v>4</v>
      </c>
      <c r="B7" s="7" t="s">
        <v>100</v>
      </c>
      <c r="C7" s="8" t="s">
        <v>78</v>
      </c>
      <c r="D7" s="9">
        <v>0.5</v>
      </c>
      <c r="E7" s="17">
        <v>548</v>
      </c>
      <c r="F7" s="9">
        <f t="shared" si="0"/>
        <v>274</v>
      </c>
      <c r="G7" s="6" t="s">
        <v>228</v>
      </c>
      <c r="H7" s="6" t="s">
        <v>232</v>
      </c>
      <c r="I7" s="6">
        <v>6</v>
      </c>
    </row>
    <row r="8" spans="1:9">
      <c r="A8" s="6"/>
      <c r="B8" s="11" t="s">
        <v>110</v>
      </c>
      <c r="C8" s="9"/>
      <c r="D8" s="5">
        <f>SUM(D4:D7)</f>
        <v>4.45</v>
      </c>
      <c r="E8" s="27"/>
      <c r="F8" s="5">
        <f>SUM(F4:F7)</f>
        <v>2549</v>
      </c>
      <c r="G8" s="6"/>
      <c r="H8" s="6"/>
      <c r="I8" s="6"/>
    </row>
    <row r="10" spans="1:9">
      <c r="D10" s="13"/>
      <c r="F10" s="72"/>
    </row>
    <row r="11" spans="1:9">
      <c r="E11" s="72"/>
      <c r="F11" s="73"/>
    </row>
    <row r="12" spans="1:9">
      <c r="E12" s="73"/>
      <c r="F12" s="73"/>
    </row>
    <row r="13" spans="1:9">
      <c r="E13" s="73"/>
      <c r="F13" s="73"/>
    </row>
  </sheetData>
  <mergeCells count="2">
    <mergeCell ref="A2:I2"/>
    <mergeCell ref="A1:I1"/>
  </mergeCells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selection sqref="A1:I1"/>
    </sheetView>
  </sheetViews>
  <sheetFormatPr defaultColWidth="9.140625" defaultRowHeight="15.75"/>
  <cols>
    <col min="1" max="1" width="8.7109375" style="18" customWidth="1"/>
    <col min="2" max="2" width="31.42578125" style="90" customWidth="1"/>
    <col min="3" max="3" width="11.42578125" style="18" customWidth="1"/>
    <col min="4" max="4" width="13.140625" style="18" customWidth="1"/>
    <col min="5" max="6" width="13.42578125" style="18" customWidth="1"/>
    <col min="7" max="8" width="9.140625" style="18"/>
    <col min="9" max="9" width="13.28515625" style="18" customWidth="1"/>
    <col min="10" max="16384" width="9.140625" style="18"/>
  </cols>
  <sheetData>
    <row r="1" spans="1:9" s="1" customFormat="1" ht="15.75" customHeight="1">
      <c r="A1" s="205" t="s">
        <v>489</v>
      </c>
      <c r="B1" s="205"/>
      <c r="C1" s="205"/>
      <c r="D1" s="205"/>
      <c r="E1" s="205"/>
      <c r="F1" s="205"/>
      <c r="G1" s="205"/>
      <c r="H1" s="205"/>
      <c r="I1" s="205"/>
    </row>
    <row r="2" spans="1:9" s="1" customFormat="1" ht="27.75" customHeight="1">
      <c r="A2" s="209" t="s">
        <v>283</v>
      </c>
      <c r="B2" s="209"/>
      <c r="C2" s="209"/>
      <c r="D2" s="209"/>
      <c r="E2" s="209"/>
      <c r="F2" s="209"/>
      <c r="G2" s="209"/>
      <c r="H2" s="209"/>
      <c r="I2" s="209"/>
    </row>
    <row r="3" spans="1:9" s="1" customFormat="1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 s="1" customFormat="1">
      <c r="A4" s="6">
        <v>1</v>
      </c>
      <c r="B4" s="7" t="s">
        <v>68</v>
      </c>
      <c r="C4" s="9" t="s">
        <v>69</v>
      </c>
      <c r="D4" s="17">
        <v>0.5</v>
      </c>
      <c r="E4" s="17">
        <v>597</v>
      </c>
      <c r="F4" s="9">
        <f>ROUND(D4*E4,0)</f>
        <v>299</v>
      </c>
      <c r="G4" s="6" t="s">
        <v>228</v>
      </c>
      <c r="H4" s="6" t="s">
        <v>232</v>
      </c>
      <c r="I4" s="6">
        <v>6</v>
      </c>
    </row>
    <row r="5" spans="1:9" s="1" customFormat="1">
      <c r="A5" s="6">
        <v>2</v>
      </c>
      <c r="B5" s="7" t="s">
        <v>16</v>
      </c>
      <c r="C5" s="9" t="s">
        <v>17</v>
      </c>
      <c r="D5" s="17">
        <v>1</v>
      </c>
      <c r="E5" s="25">
        <v>500</v>
      </c>
      <c r="F5" s="9">
        <f t="shared" ref="F5" si="0">ROUND(D5*E5,0)</f>
        <v>500</v>
      </c>
      <c r="G5" s="42" t="s">
        <v>230</v>
      </c>
      <c r="H5" s="42" t="s">
        <v>236</v>
      </c>
      <c r="I5" s="42">
        <v>1</v>
      </c>
    </row>
    <row r="6" spans="1:9" s="1" customFormat="1">
      <c r="A6" s="6"/>
      <c r="B6" s="11" t="s">
        <v>110</v>
      </c>
      <c r="C6" s="9"/>
      <c r="D6" s="14">
        <f>SUM(D4:D5)</f>
        <v>1.5</v>
      </c>
      <c r="E6" s="14"/>
      <c r="F6" s="14">
        <f>SUM(F4:F5)</f>
        <v>799</v>
      </c>
      <c r="G6" s="6"/>
      <c r="H6" s="6"/>
      <c r="I6" s="6"/>
    </row>
    <row r="7" spans="1:9" s="1" customFormat="1">
      <c r="B7" s="87"/>
    </row>
    <row r="8" spans="1:9" s="1" customFormat="1">
      <c r="B8" s="87"/>
      <c r="D8" s="13"/>
      <c r="F8" s="72"/>
    </row>
    <row r="9" spans="1:9">
      <c r="D9" s="1"/>
      <c r="E9" s="72"/>
      <c r="F9" s="73"/>
    </row>
    <row r="10" spans="1:9">
      <c r="D10" s="1"/>
      <c r="E10" s="73"/>
      <c r="F10" s="73"/>
    </row>
    <row r="11" spans="1:9">
      <c r="D11" s="1"/>
      <c r="E11" s="73"/>
      <c r="F11" s="73"/>
    </row>
  </sheetData>
  <mergeCells count="2">
    <mergeCell ref="A2:I2"/>
    <mergeCell ref="A1:I1"/>
  </mergeCells>
  <pageMargins left="0.7" right="0.7" top="0.75" bottom="0.75" header="0.3" footer="0.3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sqref="A1:I1"/>
    </sheetView>
  </sheetViews>
  <sheetFormatPr defaultColWidth="9.140625" defaultRowHeight="15.75"/>
  <cols>
    <col min="1" max="1" width="8.28515625" style="18" customWidth="1"/>
    <col min="2" max="2" width="31" style="90" customWidth="1"/>
    <col min="3" max="3" width="11.42578125" style="18" customWidth="1"/>
    <col min="4" max="4" width="13.85546875" style="18" customWidth="1"/>
    <col min="5" max="6" width="12.85546875" style="18" customWidth="1"/>
    <col min="7" max="8" width="9.140625" style="18"/>
    <col min="9" max="9" width="12.85546875" style="18" customWidth="1"/>
    <col min="10" max="16384" width="9.140625" style="18"/>
  </cols>
  <sheetData>
    <row r="1" spans="1:9" ht="15.75" customHeight="1">
      <c r="A1" s="205" t="s">
        <v>490</v>
      </c>
      <c r="B1" s="205"/>
      <c r="C1" s="205"/>
      <c r="D1" s="205"/>
      <c r="E1" s="205"/>
      <c r="F1" s="205"/>
      <c r="G1" s="205"/>
      <c r="H1" s="205"/>
      <c r="I1" s="205"/>
    </row>
    <row r="2" spans="1:9" ht="28.5" customHeight="1">
      <c r="A2" s="209" t="s">
        <v>284</v>
      </c>
      <c r="B2" s="209"/>
      <c r="C2" s="209"/>
      <c r="D2" s="209"/>
      <c r="E2" s="209"/>
      <c r="F2" s="209"/>
      <c r="G2" s="209"/>
      <c r="H2" s="209"/>
      <c r="I2" s="209"/>
    </row>
    <row r="3" spans="1:9" ht="47.25">
      <c r="A3" s="3" t="s">
        <v>0</v>
      </c>
      <c r="B3" s="4" t="s">
        <v>1</v>
      </c>
      <c r="C3" s="4" t="s">
        <v>2</v>
      </c>
      <c r="D3" s="4" t="s">
        <v>3</v>
      </c>
      <c r="E3" s="5" t="s">
        <v>273</v>
      </c>
      <c r="F3" s="4" t="s">
        <v>269</v>
      </c>
      <c r="G3" s="4" t="s">
        <v>270</v>
      </c>
      <c r="H3" s="4" t="s">
        <v>271</v>
      </c>
      <c r="I3" s="4" t="s">
        <v>272</v>
      </c>
    </row>
    <row r="4" spans="1:9">
      <c r="A4" s="42">
        <v>1</v>
      </c>
      <c r="B4" s="51" t="s">
        <v>70</v>
      </c>
      <c r="C4" s="52" t="s">
        <v>71</v>
      </c>
      <c r="D4" s="52">
        <v>0.5</v>
      </c>
      <c r="E4" s="9">
        <v>865</v>
      </c>
      <c r="F4" s="9">
        <f>ROUND(D4*E4,0)</f>
        <v>433</v>
      </c>
      <c r="G4" s="42" t="s">
        <v>247</v>
      </c>
      <c r="H4" s="42" t="s">
        <v>250</v>
      </c>
      <c r="I4" s="42">
        <v>7</v>
      </c>
    </row>
    <row r="5" spans="1:9" ht="31.5">
      <c r="A5" s="42">
        <v>2</v>
      </c>
      <c r="B5" s="51" t="s">
        <v>72</v>
      </c>
      <c r="C5" s="52" t="s">
        <v>73</v>
      </c>
      <c r="D5" s="52">
        <v>0.5</v>
      </c>
      <c r="E5" s="9">
        <v>802</v>
      </c>
      <c r="F5" s="9">
        <f t="shared" ref="F5:F11" si="0">ROUND(D5*E5,0)</f>
        <v>401</v>
      </c>
      <c r="G5" s="42" t="s">
        <v>247</v>
      </c>
      <c r="H5" s="42" t="s">
        <v>250</v>
      </c>
      <c r="I5" s="42">
        <v>7</v>
      </c>
    </row>
    <row r="6" spans="1:9">
      <c r="A6" s="42">
        <v>3</v>
      </c>
      <c r="B6" s="51" t="s">
        <v>74</v>
      </c>
      <c r="C6" s="52">
        <v>265203</v>
      </c>
      <c r="D6" s="52">
        <v>0.5</v>
      </c>
      <c r="E6" s="9">
        <v>804</v>
      </c>
      <c r="F6" s="9">
        <f t="shared" si="0"/>
        <v>402</v>
      </c>
      <c r="G6" s="42" t="s">
        <v>247</v>
      </c>
      <c r="H6" s="42" t="s">
        <v>250</v>
      </c>
      <c r="I6" s="42">
        <v>7</v>
      </c>
    </row>
    <row r="7" spans="1:9">
      <c r="A7" s="42">
        <v>4</v>
      </c>
      <c r="B7" s="51" t="s">
        <v>8</v>
      </c>
      <c r="C7" s="77" t="s">
        <v>9</v>
      </c>
      <c r="D7" s="9">
        <v>1</v>
      </c>
      <c r="E7" s="9">
        <v>708</v>
      </c>
      <c r="F7" s="9">
        <f t="shared" si="0"/>
        <v>708</v>
      </c>
      <c r="G7" s="6" t="s">
        <v>233</v>
      </c>
      <c r="H7" s="6" t="s">
        <v>235</v>
      </c>
      <c r="I7" s="6">
        <v>7</v>
      </c>
    </row>
    <row r="8" spans="1:9">
      <c r="A8" s="42">
        <v>5</v>
      </c>
      <c r="B8" s="51" t="s">
        <v>75</v>
      </c>
      <c r="C8" s="77" t="s">
        <v>76</v>
      </c>
      <c r="D8" s="9">
        <v>1</v>
      </c>
      <c r="E8" s="9">
        <v>608</v>
      </c>
      <c r="F8" s="9">
        <f t="shared" si="0"/>
        <v>608</v>
      </c>
      <c r="G8" s="42" t="s">
        <v>230</v>
      </c>
      <c r="H8" s="42" t="s">
        <v>236</v>
      </c>
      <c r="I8" s="42">
        <v>1</v>
      </c>
    </row>
    <row r="9" spans="1:9">
      <c r="A9" s="42">
        <v>6</v>
      </c>
      <c r="B9" s="51" t="s">
        <v>77</v>
      </c>
      <c r="C9" s="77" t="s">
        <v>78</v>
      </c>
      <c r="D9" s="9">
        <v>1</v>
      </c>
      <c r="E9" s="17">
        <v>601</v>
      </c>
      <c r="F9" s="9">
        <f t="shared" si="0"/>
        <v>601</v>
      </c>
      <c r="G9" s="6" t="s">
        <v>228</v>
      </c>
      <c r="H9" s="6" t="s">
        <v>232</v>
      </c>
      <c r="I9" s="6">
        <v>6</v>
      </c>
    </row>
    <row r="10" spans="1:9" s="63" customFormat="1" ht="31.5">
      <c r="A10" s="19">
        <v>8</v>
      </c>
      <c r="B10" s="20" t="s">
        <v>79</v>
      </c>
      <c r="C10" s="21" t="s">
        <v>80</v>
      </c>
      <c r="D10" s="17">
        <v>0.65</v>
      </c>
      <c r="E10" s="17">
        <v>760</v>
      </c>
      <c r="F10" s="17">
        <f t="shared" si="0"/>
        <v>494</v>
      </c>
      <c r="G10" s="19" t="s">
        <v>246</v>
      </c>
      <c r="H10" s="19" t="s">
        <v>236</v>
      </c>
      <c r="I10" s="19">
        <v>6</v>
      </c>
    </row>
    <row r="11" spans="1:9">
      <c r="A11" s="42">
        <v>9</v>
      </c>
      <c r="B11" s="51" t="s">
        <v>18</v>
      </c>
      <c r="C11" s="77" t="s">
        <v>19</v>
      </c>
      <c r="D11" s="9">
        <v>1</v>
      </c>
      <c r="E11" s="25">
        <v>500</v>
      </c>
      <c r="F11" s="9">
        <f t="shared" si="0"/>
        <v>500</v>
      </c>
      <c r="G11" s="6" t="s">
        <v>229</v>
      </c>
      <c r="H11" s="6" t="s">
        <v>242</v>
      </c>
      <c r="I11" s="6">
        <v>4</v>
      </c>
    </row>
    <row r="12" spans="1:9">
      <c r="A12" s="42"/>
      <c r="B12" s="11" t="s">
        <v>110</v>
      </c>
      <c r="C12" s="77"/>
      <c r="D12" s="14">
        <f>SUM(D4:D11)</f>
        <v>6.15</v>
      </c>
      <c r="E12" s="26"/>
      <c r="F12" s="14">
        <f>SUM(F4:F11)</f>
        <v>4147</v>
      </c>
      <c r="G12" s="42"/>
      <c r="H12" s="42"/>
      <c r="I12" s="42"/>
    </row>
    <row r="13" spans="1:9">
      <c r="B13" s="87"/>
      <c r="C13" s="1"/>
      <c r="D13" s="1"/>
      <c r="E13" s="1"/>
      <c r="F13" s="1"/>
    </row>
    <row r="14" spans="1:9">
      <c r="B14" s="87"/>
      <c r="C14" s="1"/>
      <c r="D14" s="13"/>
      <c r="E14" s="1"/>
      <c r="F14" s="72"/>
    </row>
    <row r="15" spans="1:9">
      <c r="B15" s="87"/>
      <c r="C15" s="1"/>
      <c r="D15" s="1"/>
      <c r="E15" s="72"/>
      <c r="F15" s="73"/>
    </row>
    <row r="16" spans="1:9">
      <c r="D16" s="1"/>
      <c r="E16" s="73"/>
      <c r="F16" s="73"/>
    </row>
    <row r="17" spans="4:6">
      <c r="D17" s="1"/>
      <c r="E17" s="73"/>
      <c r="F17" s="73"/>
    </row>
  </sheetData>
  <mergeCells count="2">
    <mergeCell ref="A1:I1"/>
    <mergeCell ref="A2:I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18</vt:i4>
      </vt:variant>
    </vt:vector>
  </HeadingPairs>
  <TitlesOfParts>
    <vt:vector size="18" baseType="lpstr">
      <vt:lpstr>ĪUD</vt:lpstr>
      <vt:lpstr>Kastanītis</vt:lpstr>
      <vt:lpstr>Priedīte</vt:lpstr>
      <vt:lpstr>Saulīte</vt:lpstr>
      <vt:lpstr>Vidusskola</vt:lpstr>
      <vt:lpstr>Ģimnāzija</vt:lpstr>
      <vt:lpstr>BJC</vt:lpstr>
      <vt:lpstr>Mākslas skola</vt:lpstr>
      <vt:lpstr>Mūzikas skola</vt:lpstr>
      <vt:lpstr>Sporta skola</vt:lpstr>
      <vt:lpstr>Smeceres sils</vt:lpstr>
      <vt:lpstr>Kultūras nams</vt:lpstr>
      <vt:lpstr>Bibliotēka</vt:lpstr>
      <vt:lpstr>Muzejs</vt:lpstr>
      <vt:lpstr>Sociālais dienests</vt:lpstr>
      <vt:lpstr>Bāriņtiesa</vt:lpstr>
      <vt:lpstr>Centrālā administrācija</vt:lpstr>
      <vt:lpstr>Centrālā administrācija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2021-12-13T14:23:05Z</cp:lastPrinted>
  <dcterms:created xsi:type="dcterms:W3CDTF">2020-11-25T08:37:45Z</dcterms:created>
  <dcterms:modified xsi:type="dcterms:W3CDTF">2021-12-14T09:17:28Z</dcterms:modified>
</cp:coreProperties>
</file>